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bpnass01\zaisei\03決算\財政比較分析表及び歳出比較分析表\令和６年度\【3.13〆】R8.3.3\回答\3.17修正後\"/>
    </mc:Choice>
  </mc:AlternateContent>
  <xr:revisionPtr revIDLastSave="0" documentId="13_ncr:1_{1E5A0922-1688-45A1-B8DA-0BBC69A9725E}" xr6:coauthVersionLast="36" xr6:coauthVersionMax="36" xr10:uidLastSave="{00000000-0000-0000-0000-000000000000}"/>
  <bookViews>
    <workbookView xWindow="0" yWindow="0" windowWidth="15348" windowHeight="3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<sst xmlns="http://schemas.openxmlformats.org/spreadsheetml/2006/main" count="1009" uniqueCount="555">
  <si>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</si>
  <si>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</si>
  <si>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</si>
  <si>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</si>
  <si>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</si>
  <si>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</si>
  <si>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</si>
  <si>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</si>
  <si>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</si>
  <si>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</si>
  <si>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</si>
  <si>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</si>
  <si>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</si>
  <si>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</si>
  <si>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</si>
  <si>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</si>
  <si>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</si>
  <si>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</si>
  <si>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</si>
  <si>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</si>
  <si>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</si>
  <si>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</si>
  <si>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</si>
  <si>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</si>
  <si>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</si>
  <si>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</si>
  <si>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</si>
  <si>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</si>
  <si>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</si>
  <si>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</si>
  <si>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</si>
  <si>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</si>
  <si>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</si>
  <si>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</si>
  <si>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</si>
  <si>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</si>
  <si>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</si>
  <si>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</si>
  <si>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</si>
  <si>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</si>
  <si>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</si>
  <si>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</si>
  <si>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</si>
  <si>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</si>
  <si>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</si>
  <si>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</si>
  <si>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</si>
  <si>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</si>
  <si>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</si>
  <si>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</si>
  <si>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</si>
  <si>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</si>
  <si>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</si>
  <si>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</si>
  <si>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</si>
  <si>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</si>
  <si>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</si>
  <si>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</si>
  <si>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</si>
  <si>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</si>
  <si>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</si>
  <si>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</si>
  <si>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</si>
  <si>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</si>
  <si>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</si>
  <si>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</si>
  <si>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</si>
  <si>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</si>
  <si>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</si>
  <si>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</si>
  <si>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</si>
  <si>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</si>
  <si>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</si>
  <si>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</si>
  <si>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</si>
  <si>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</si>
  <si>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</si>
  <si>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</si>
  <si>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</si>
  <si>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</si>
  <si>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</si>
  <si>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</si>
  <si>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</si>
  <si>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</si>
  <si>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</si>
  <si>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</si>
  <si>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</si>
  <si>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</si>
  <si>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</si>
  <si>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</si>
  <si>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</si>
  <si>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</si>
  <si>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</si>
  <si>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</si>
  <si>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</si>
  <si>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</si>
  <si>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</si>
  <si>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</si>
  <si>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</si>
  <si>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</si>
  <si>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</si>
  <si>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</si>
  <si>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</si>
  <si>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</si>
  <si>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</si>
  <si>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</si>
  <si>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</si>
  <si>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</si>
  <si>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</si>
  <si>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</si>
  <si>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</si>
  <si>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</si>
  <si>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</si>
  <si>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</si>
  <si>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</si>
  <si>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</si>
  <si>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</si>
  <si>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</si>
  <si>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</si>
  <si>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</si>
  <si>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</si>
  <si>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</si>
  <si>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</si>
  <si>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</si>
  <si>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</si>
  <si>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</si>
  <si>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</si>
  <si>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</si>
  <si>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</si>
  <si>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</si>
  <si>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</si>
  <si>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</si>
  <si>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</si>
  <si>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</si>
  <si>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</si>
  <si>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</si>
  <si>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</si>
  <si>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</si>
  <si>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</si>
  <si>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</si>
  <si>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</si>
  <si>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</si>
  <si>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</si>
  <si>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</si>
  <si>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</si>
  <si>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</si>
  <si>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</si>
  <si>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</si>
  <si>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</si>
  <si>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</si>
  <si>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</si>
  <si>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</si>
  <si>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</si>
  <si>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</si>
  <si>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</si>
  <si>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</si>
  <si>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</si>
  <si>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</si>
  <si>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</si>
  <si>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</si>
  <si>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</si>
  <si>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</si>
  <si>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</si>
  <si>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</si>
  <si>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</si>
  <si>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</si>
  <si>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</si>
  <si>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</si>
  <si>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</si>
  <si>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</si>
  <si>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</si>
  <si>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</si>
  <si>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</si>
  <si>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</si>
  <si>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</si>
  <si>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</si>
  <si>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</si>
  <si>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</si>
  <si>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</si>
  <si>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</si>
  <si>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</si>
  <si>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</si>
  <si>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</si>
  <si>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</si>
  <si>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</si>
  <si>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</si>
  <si>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</si>
  <si>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</si>
  <si>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</si>
  <si>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</si>
  <si>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</si>
  <si>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</si>
  <si>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</si>
  <si>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</si>
  <si>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</si>
  <si>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</si>
  <si>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</si>
  <si>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</si>
  <si>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</si>
  <si>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</si>
  <si>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</si>
  <si>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</si>
  <si>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</si>
  <si>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</si>
  <si>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</si>
  <si>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</si>
  <si>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</si>
  <si>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</si>
  <si>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</si>
  <si>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</si>
  <si>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</si>
  <si>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</si>
  <si>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</si>
  <si>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</si>
  <si>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</si>
  <si>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</si>
  <si>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</si>
  <si>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</si>
  <si>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</si>
  <si>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</si>
  <si>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</si>
  <si>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</si>
  <si>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</si>
  <si>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</si>
  <si>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</si>
  <si>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</si>
  <si>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</si>
  <si>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</si>
  <si>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</si>
  <si>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</si>
  <si>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</si>
  <si>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</si>
  <si>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</si>
  <si>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</si>
  <si>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</si>
  <si>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</si>
  <si>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</si>
  <si>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</si>
  <si>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</si>
  <si>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</si>
  <si>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</si>
  <si>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</si>
  <si>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</si>
  <si>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</si>
  <si>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</si>
  <si>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</si>
  <si>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</si>
  <si>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</si>
  <si>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</si>
  <si>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</si>
  <si>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</si>
  <si>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</si>
  <si>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</si>
  <si>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</si>
  <si>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</si>
  <si>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</si>
  <si>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</si>
  <si>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</si>
  <si>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</si>
  <si>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</si>
  <si>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</si>
  <si>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</si>
  <si>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</si>
  <si>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</si>
  <si>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</si>
  <si>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</si>
  <si>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</si>
  <si>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</si>
  <si>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</si>
  <si>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</si>
  <si>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</si>
  <si>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</si>
  <si>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</si>
  <si>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</si>
  <si>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</si>
  <si>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</si>
  <si>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</si>
  <si>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</si>
  <si>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</si>
  <si>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</si>
  <si>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</si>
  <si>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</si>
  <si>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</si>
  <si>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</si>
  <si>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</si>
  <si>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</si>
  <si>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</si>
  <si>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</si>
  <si>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</si>
  <si>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</si>
  <si>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</si>
  <si>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</si>
  <si>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</si>
  <si>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</si>
  <si>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</si>
  <si>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</si>
  <si>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</si>
  <si>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</si>
  <si>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</si>
  <si>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</si>
  <si>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</si>
  <si>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</si>
  <si>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</si>
  <si>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</si>
  <si>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</si>
  <si>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</si>
  <si>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</si>
  <si>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</si>
  <si>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</si>
  <si>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</si>
  <si>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</si>
  <si>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</si>
  <si>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</si>
  <si>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</si>
  <si>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</si>
  <si>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</si>
  <si>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</si>
  <si>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</si>
  <si>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</si>
  <si>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</si>
  <si>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</si>
  <si>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</si>
  <si>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</si>
  <si>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</si>
  <si>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</si>
  <si>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</si>
  <si>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</si>
  <si>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</si>
  <si>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</si>
  <si>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</si>
  <si>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</si>
  <si>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</si>
  <si>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</si>
  <si>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</si>
  <si>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</si>
  <si>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</si>
  <si>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</si>
  <si>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</si>
  <si>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</si>
  <si>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</si>
  <si>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</si>
  <si>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</si>
  <si>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</si>
  <si>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</si>
  <si>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</si>
  <si>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</si>
  <si>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</si>
  <si>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</si>
  <si>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</si>
  <si>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</si>
  <si>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</si>
  <si>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</si>
  <si>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</si>
  <si>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</si>
  <si>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</si>
  <si>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</si>
  <si>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</si>
  <si>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</si>
  <si>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</si>
  <si>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</si>
  <si>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</si>
  <si>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</si>
  <si>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</si>
  <si>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</si>
  <si>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</si>
  <si>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</si>
  <si>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</si>
  <si>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</si>
  <si>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</si>
  <si>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</si>
  <si>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</si>
  <si>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</si>
  <si>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</si>
  <si>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</si>
  <si>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</si>
  <si>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</si>
  <si>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</si>
  <si>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</si>
  <si>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</si>
  <si>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</si>
  <si>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</si>
  <si>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</si>
  <si>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</si>
  <si>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</si>
  <si>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</si>
  <si>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</si>
  <si>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</si>
  <si>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</si>
  <si>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</si>
  <si>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</si>
  <si>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</si>
  <si>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</si>
  <si>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</si>
  <si>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</si>
  <si>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</si>
  <si>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</si>
  <si>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</si>
  <si>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</si>
  <si>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</si>
  <si>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</si>
  <si>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</si>
  <si>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</si>
  <si>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</si>
  <si>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</si>
  <si>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</si>
  <si>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</si>
  <si>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</si>
  <si>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</si>
  <si>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</si>
  <si>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</si>
  <si>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</si>
  <si>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</si>
  <si>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</si>
  <si>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</si>
  <si>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</si>
  <si>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</si>
  <si>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</si>
  <si>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</si>
  <si>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</si>
  <si>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</si>
  <si>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</si>
  <si>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</si>
  <si>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</si>
  <si>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</si>
  <si>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</si>
  <si>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</si>
  <si>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</si>
  <si>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</si>
  <si>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</si>
  <si>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</si>
  <si>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</si>
  <si>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</si>
  <si>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</si>
  <si>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</si>
  <si>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</si>
  <si>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</si>
  <si>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</si>
  <si>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</si>
  <si>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</si>
  <si>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</si>
  <si>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</si>
  <si>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</si>
  <si>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</si>
  <si>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</si>
  <si>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</si>
  <si>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</si>
  <si>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</si>
  <si>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</si>
  <si>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</si>
  <si>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</si>
  <si>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</si>
  <si>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</si>
  <si>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</si>
  <si>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</si>
  <si>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</si>
  <si>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</si>
  <si>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</si>
  <si>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</si>
  <si>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</si>
  <si>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</si>
  <si>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</si>
  <si>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</si>
  <si>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</si>
  <si>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</si>
  <si>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</si>
  <si>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</si>
  <si>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</si>
  <si>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</si>
  <si>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</si>
  <si>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</si>
  <si>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</si>
  <si>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</si>
  <si>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</si>
  <si>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</si>
  <si>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</si>
  <si>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</si>
  <si>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</si>
  <si>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</si>
  <si>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</si>
  <si>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</si>
  <si>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</si>
  <si>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</si>
  <si>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</si>
  <si>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</si>
  <si>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</si>
  <si>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</si>
  <si>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</si>
  <si>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</si>
  <si>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</si>
  <si>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</si>
  <si>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</si>
  <si>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</si>
  <si>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</si>
  <si>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</si>
  <si>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</si>
  <si>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</si>
  <si>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</si>
  <si>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</si>
  <si>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</si>
  <si>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</si>
  <si>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</si>
  <si>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</si>
  <si>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</si>
  <si>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</si>
  <si>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</si>
  <si>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</si>
  <si>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</si>
  <si>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</si>
  <si>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</si>
  <si>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</si>
  <si>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</si>
  <si>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</si>
  <si>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</si>
  <si>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</si>
  <si>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</si>
  <si>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</si>
  <si>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</si>
  <si>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</si>
  <si>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</si>
  <si>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</si>
  <si>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</si>
  <si>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</si>
  <si>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</si>
  <si>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</si>
  <si>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</si>
  <si>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</si>
  <si>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</si>
  <si>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</si>
  <si>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2.42</t>
  </si>
  <si>
    <t>上水道事業</t>
  </si>
  <si>
    <t>下水道事業</t>
  </si>
  <si>
    <t>国民健康保険</t>
  </si>
  <si>
    <t>一般会計</t>
  </si>
  <si>
    <t>介護保険</t>
  </si>
  <si>
    <t>後期高齢者医療</t>
  </si>
  <si>
    <t>その他会計（赤字）</t>
  </si>
  <si>
    <t>その他会計（黒字）</t>
  </si>
  <si>
    <t>R02</t>
    <phoneticPr fontId="5"/>
  </si>
  <si>
    <t>R03</t>
    <phoneticPr fontId="5"/>
  </si>
  <si>
    <t>R04</t>
    <phoneticPr fontId="5"/>
  </si>
  <si>
    <t>R05</t>
    <phoneticPr fontId="5"/>
  </si>
  <si>
    <t>R06</t>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</si>
  <si>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</si>
  <si>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</si>
  <si>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</si>
  <si>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</si>
  <si>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</si>
  <si>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</si>
  <si>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5">
      <t>トチ</t>
    </rPh>
    <rPh sb="5" eb="7">
      <t>カイハツ</t>
    </rPh>
    <rPh sb="7" eb="9">
      <t>コウシャ</t>
    </rPh>
    <phoneticPr fontId="2"/>
  </si>
  <si>
    <t>-</t>
    <phoneticPr fontId="2"/>
  </si>
  <si>
    <t>公共施設整備基金</t>
    <phoneticPr fontId="5"/>
  </si>
  <si>
    <t>退職手当基金</t>
    <phoneticPr fontId="5"/>
  </si>
  <si>
    <t>一般廃棄物処理施設整備基金</t>
    <phoneticPr fontId="5"/>
  </si>
  <si>
    <t>もりもり食べよう橿原市給食基金</t>
    <phoneticPr fontId="5"/>
  </si>
  <si>
    <t>墓園管理基金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</si>
</sst>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88C2-4BC5-B8BF-1593EF7658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31437</c:v>
                </c:pt>
                <c:pt idx="1">
                  <c:v>19231</c:v>
                </c:pt>
                <c:pt idx="2">
                  <c:v>21767</c:v>
                </c:pt>
                <c:pt idx="3">
                  <c:v>30694</c:v>
                </c:pt>
                <c:pt idx="4">
                  <c:v>37976</c:v>
                </c:pt>
              </c:numCache>
            </c:numRef>
          </c:val>
          <c:smooth val="0"/>
          <c:extLst>
            <c:ext xmlns:c16="http://schemas.microsoft.com/office/drawing/2014/chart" uri="{C3380CC4-5D6E-409C-BE32-E72D297353CC}">
              <c16:uniqueId val="{00000001-88C2-4BC5-B8BF-1593EF7658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5.0199999999999996</c:v>
                </c:pt>
                <c:pt idx="1">
                  <c:v>9.98</c:v>
                </c:pt>
                <c:pt idx="2">
                  <c:v>7.9</c:v>
                </c:pt>
                <c:pt idx="3">
                  <c:v>3.99</c:v>
                </c:pt>
                <c:pt idx="4">
                  <c:v>2.4500000000000002</c:v>
                </c:pt>
              </c:numCache>
            </c:numRef>
          </c:val>
          <c:extLst>
            <c:ext xmlns:c16="http://schemas.microsoft.com/office/drawing/2014/chart" uri="{C3380CC4-5D6E-409C-BE32-E72D297353CC}">
              <c16:uniqueId val="{00000000-C7CF-4062-9BD9-6E368B13EF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8.41</c:v>
                </c:pt>
                <c:pt idx="1">
                  <c:v>10.51</c:v>
                </c:pt>
                <c:pt idx="2">
                  <c:v>15.9</c:v>
                </c:pt>
                <c:pt idx="3">
                  <c:v>16.98</c:v>
                </c:pt>
                <c:pt idx="4">
                  <c:v>17.68</c:v>
                </c:pt>
              </c:numCache>
            </c:numRef>
          </c:val>
          <c:extLst>
            <c:ext xmlns:c16="http://schemas.microsoft.com/office/drawing/2014/chart" uri="{C3380CC4-5D6E-409C-BE32-E72D297353CC}">
              <c16:uniqueId val="{00000001-C7CF-4062-9BD9-6E368B13EF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3.45</c:v>
                </c:pt>
                <c:pt idx="1">
                  <c:v>7.57</c:v>
                </c:pt>
                <c:pt idx="2">
                  <c:v>4.88</c:v>
                </c:pt>
                <c:pt idx="3">
                  <c:v>-2.42</c:v>
                </c:pt>
                <c:pt idx="4">
                  <c:v>0.27</c:v>
                </c:pt>
              </c:numCache>
            </c:numRef>
          </c:val>
          <c:smooth val="0"/>
          <c:extLst>
            <c:ext xmlns:c16="http://schemas.microsoft.com/office/drawing/2014/chart" uri="{C3380CC4-5D6E-409C-BE32-E72D297353CC}">
              <c16:uniqueId val="{00000002-C7CF-4062-9BD9-6E368B13EF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39-4A02-9A1E-9BE52C47A1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39-4A02-9A1E-9BE52C47A1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39-4A02-9A1E-9BE52C47A1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39-4A02-9A1E-9BE52C47A172}"/>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AD39-4A02-9A1E-9BE52C47A172}"/>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1.22</c:v>
                </c:pt>
                <c:pt idx="2">
                  <c:v>#N/A</c:v>
                </c:pt>
                <c:pt idx="3">
                  <c:v>1.1399999999999999</c:v>
                </c:pt>
                <c:pt idx="4">
                  <c:v>#N/A</c:v>
                </c:pt>
                <c:pt idx="5">
                  <c:v>0.97</c:v>
                </c:pt>
                <c:pt idx="6">
                  <c:v>#N/A</c:v>
                </c:pt>
                <c:pt idx="7">
                  <c:v>1.31</c:v>
                </c:pt>
                <c:pt idx="8">
                  <c:v>#N/A</c:v>
                </c:pt>
                <c:pt idx="9">
                  <c:v>1.04</c:v>
                </c:pt>
              </c:numCache>
            </c:numRef>
          </c:val>
          <c:extLst>
            <c:ext xmlns:c16="http://schemas.microsoft.com/office/drawing/2014/chart" uri="{C3380CC4-5D6E-409C-BE32-E72D297353CC}">
              <c16:uniqueId val="{00000005-AD39-4A02-9A1E-9BE52C47A17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5.0199999999999996</c:v>
                </c:pt>
                <c:pt idx="2">
                  <c:v>#N/A</c:v>
                </c:pt>
                <c:pt idx="3">
                  <c:v>9.98</c:v>
                </c:pt>
                <c:pt idx="4">
                  <c:v>#N/A</c:v>
                </c:pt>
                <c:pt idx="5">
                  <c:v>7.9</c:v>
                </c:pt>
                <c:pt idx="6">
                  <c:v>#N/A</c:v>
                </c:pt>
                <c:pt idx="7">
                  <c:v>3.99</c:v>
                </c:pt>
                <c:pt idx="8">
                  <c:v>#N/A</c:v>
                </c:pt>
                <c:pt idx="9">
                  <c:v>2.44</c:v>
                </c:pt>
              </c:numCache>
            </c:numRef>
          </c:val>
          <c:extLst>
            <c:ext xmlns:c16="http://schemas.microsoft.com/office/drawing/2014/chart" uri="{C3380CC4-5D6E-409C-BE32-E72D297353CC}">
              <c16:uniqueId val="{00000006-AD39-4A02-9A1E-9BE52C47A172}"/>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2.16</c:v>
                </c:pt>
                <c:pt idx="4">
                  <c:v>#N/A</c:v>
                </c:pt>
                <c:pt idx="5">
                  <c:v>2.71</c:v>
                </c:pt>
                <c:pt idx="6">
                  <c:v>#N/A</c:v>
                </c:pt>
                <c:pt idx="7">
                  <c:v>2.8</c:v>
                </c:pt>
                <c:pt idx="8">
                  <c:v>#N/A</c:v>
                </c:pt>
                <c:pt idx="9">
                  <c:v>3.27</c:v>
                </c:pt>
              </c:numCache>
            </c:numRef>
          </c:val>
          <c:extLst>
            <c:ext xmlns:c16="http://schemas.microsoft.com/office/drawing/2014/chart" uri="{C3380CC4-5D6E-409C-BE32-E72D297353CC}">
              <c16:uniqueId val="{00000007-AD39-4A02-9A1E-9BE52C47A17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c:v>
                </c:pt>
                <c:pt idx="2">
                  <c:v>#N/A</c:v>
                </c:pt>
                <c:pt idx="3">
                  <c:v>3.28</c:v>
                </c:pt>
                <c:pt idx="4">
                  <c:v>#N/A</c:v>
                </c:pt>
                <c:pt idx="5">
                  <c:v>5.16</c:v>
                </c:pt>
                <c:pt idx="6">
                  <c:v>#N/A</c:v>
                </c:pt>
                <c:pt idx="7">
                  <c:v>6.59</c:v>
                </c:pt>
                <c:pt idx="8">
                  <c:v>#N/A</c:v>
                </c:pt>
                <c:pt idx="9">
                  <c:v>7.68</c:v>
                </c:pt>
              </c:numCache>
            </c:numRef>
          </c:val>
          <c:extLst>
            <c:ext xmlns:c16="http://schemas.microsoft.com/office/drawing/2014/chart" uri="{C3380CC4-5D6E-409C-BE32-E72D297353CC}">
              <c16:uniqueId val="{00000008-AD39-4A02-9A1E-9BE52C47A172}"/>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12.68</c:v>
                </c:pt>
                <c:pt idx="2">
                  <c:v>#N/A</c:v>
                </c:pt>
                <c:pt idx="3">
                  <c:v>11.7</c:v>
                </c:pt>
                <c:pt idx="4">
                  <c:v>#N/A</c:v>
                </c:pt>
                <c:pt idx="5">
                  <c:v>12.06</c:v>
                </c:pt>
                <c:pt idx="6">
                  <c:v>#N/A</c:v>
                </c:pt>
                <c:pt idx="7">
                  <c:v>11.74</c:v>
                </c:pt>
                <c:pt idx="8">
                  <c:v>#N/A</c:v>
                </c:pt>
                <c:pt idx="9">
                  <c:v>11.63</c:v>
                </c:pt>
              </c:numCache>
            </c:numRef>
          </c:val>
          <c:extLst>
            <c:ext xmlns:c16="http://schemas.microsoft.com/office/drawing/2014/chart" uri="{C3380CC4-5D6E-409C-BE32-E72D297353CC}">
              <c16:uniqueId val="{00000009-AD39-4A02-9A1E-9BE52C47A1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4064</c:v>
                </c:pt>
                <c:pt idx="5">
                  <c:v>3781</c:v>
                </c:pt>
                <c:pt idx="8">
                  <c:v>3679</c:v>
                </c:pt>
                <c:pt idx="11">
                  <c:v>3541</c:v>
                </c:pt>
                <c:pt idx="14">
                  <c:v>3438</c:v>
                </c:pt>
              </c:numCache>
            </c:numRef>
          </c:val>
          <c:extLst>
            <c:ext xmlns:c16="http://schemas.microsoft.com/office/drawing/2014/chart" uri="{C3380CC4-5D6E-409C-BE32-E72D297353CC}">
              <c16:uniqueId val="{00000000-E9C5-480C-BC08-5A5270D10A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C5-480C-BC08-5A5270D10A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233</c:v>
                </c:pt>
                <c:pt idx="3">
                  <c:v>234</c:v>
                </c:pt>
                <c:pt idx="6">
                  <c:v>243</c:v>
                </c:pt>
                <c:pt idx="9">
                  <c:v>243</c:v>
                </c:pt>
                <c:pt idx="12">
                  <c:v>243</c:v>
                </c:pt>
              </c:numCache>
            </c:numRef>
          </c:val>
          <c:extLst>
            <c:ext xmlns:c16="http://schemas.microsoft.com/office/drawing/2014/chart" uri="{C3380CC4-5D6E-409C-BE32-E72D297353CC}">
              <c16:uniqueId val="{00000002-E9C5-480C-BC08-5A5270D10A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93</c:v>
                </c:pt>
                <c:pt idx="6">
                  <c:v>93</c:v>
                </c:pt>
                <c:pt idx="9">
                  <c:v>96</c:v>
                </c:pt>
                <c:pt idx="12">
                  <c:v>106</c:v>
                </c:pt>
              </c:numCache>
            </c:numRef>
          </c:val>
          <c:extLst>
            <c:ext xmlns:c16="http://schemas.microsoft.com/office/drawing/2014/chart" uri="{C3380CC4-5D6E-409C-BE32-E72D297353CC}">
              <c16:uniqueId val="{00000003-E9C5-480C-BC08-5A5270D10A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717</c:v>
                </c:pt>
                <c:pt idx="3">
                  <c:v>703</c:v>
                </c:pt>
                <c:pt idx="6">
                  <c:v>746</c:v>
                </c:pt>
                <c:pt idx="9">
                  <c:v>746</c:v>
                </c:pt>
                <c:pt idx="12">
                  <c:v>726</c:v>
                </c:pt>
              </c:numCache>
            </c:numRef>
          </c:val>
          <c:extLst>
            <c:ext xmlns:c16="http://schemas.microsoft.com/office/drawing/2014/chart" uri="{C3380CC4-5D6E-409C-BE32-E72D297353CC}">
              <c16:uniqueId val="{00000004-E9C5-480C-BC08-5A5270D10A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C5-480C-BC08-5A5270D10A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C5-480C-BC08-5A5270D10A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3508</c:v>
                </c:pt>
                <c:pt idx="3">
                  <c:v>3607</c:v>
                </c:pt>
                <c:pt idx="6">
                  <c:v>3458</c:v>
                </c:pt>
                <c:pt idx="9">
                  <c:v>3320</c:v>
                </c:pt>
                <c:pt idx="12">
                  <c:v>3219</c:v>
                </c:pt>
              </c:numCache>
            </c:numRef>
          </c:val>
          <c:extLst>
            <c:ext xmlns:c16="http://schemas.microsoft.com/office/drawing/2014/chart" uri="{C3380CC4-5D6E-409C-BE32-E72D297353CC}">
              <c16:uniqueId val="{00000007-E9C5-480C-BC08-5A5270D10A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494</c:v>
                </c:pt>
                <c:pt idx="2">
                  <c:v>#N/A</c:v>
                </c:pt>
                <c:pt idx="3">
                  <c:v>#N/A</c:v>
                </c:pt>
                <c:pt idx="4">
                  <c:v>856</c:v>
                </c:pt>
                <c:pt idx="5">
                  <c:v>#N/A</c:v>
                </c:pt>
                <c:pt idx="6">
                  <c:v>#N/A</c:v>
                </c:pt>
                <c:pt idx="7">
                  <c:v>861</c:v>
                </c:pt>
                <c:pt idx="8">
                  <c:v>#N/A</c:v>
                </c:pt>
                <c:pt idx="9">
                  <c:v>#N/A</c:v>
                </c:pt>
                <c:pt idx="10">
                  <c:v>864</c:v>
                </c:pt>
                <c:pt idx="11">
                  <c:v>#N/A</c:v>
                </c:pt>
                <c:pt idx="12">
                  <c:v>#N/A</c:v>
                </c:pt>
                <c:pt idx="13">
                  <c:v>856</c:v>
                </c:pt>
                <c:pt idx="14">
                  <c:v>#N/A</c:v>
                </c:pt>
              </c:numCache>
            </c:numRef>
          </c:val>
          <c:smooth val="0"/>
          <c:extLst>
            <c:ext xmlns:c16="http://schemas.microsoft.com/office/drawing/2014/chart" uri="{C3380CC4-5D6E-409C-BE32-E72D297353CC}">
              <c16:uniqueId val="{00000008-E9C5-480C-BC08-5A5270D10A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32934</c:v>
                </c:pt>
                <c:pt idx="5">
                  <c:v>31868</c:v>
                </c:pt>
                <c:pt idx="8">
                  <c:v>30118</c:v>
                </c:pt>
                <c:pt idx="11">
                  <c:v>28088</c:v>
                </c:pt>
                <c:pt idx="14">
                  <c:v>26231</c:v>
                </c:pt>
              </c:numCache>
            </c:numRef>
          </c:val>
          <c:extLst>
            <c:ext xmlns:c16="http://schemas.microsoft.com/office/drawing/2014/chart" uri="{C3380CC4-5D6E-409C-BE32-E72D297353CC}">
              <c16:uniqueId val="{00000000-0AED-43B2-82A3-42D8A1CC55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7558</c:v>
                </c:pt>
                <c:pt idx="5">
                  <c:v>8139</c:v>
                </c:pt>
                <c:pt idx="8">
                  <c:v>7846</c:v>
                </c:pt>
                <c:pt idx="11">
                  <c:v>7351</c:v>
                </c:pt>
                <c:pt idx="14">
                  <c:v>7730</c:v>
                </c:pt>
              </c:numCache>
            </c:numRef>
          </c:val>
          <c:extLst>
            <c:ext xmlns:c16="http://schemas.microsoft.com/office/drawing/2014/chart" uri="{C3380CC4-5D6E-409C-BE32-E72D297353CC}">
              <c16:uniqueId val="{00000001-0AED-43B2-82A3-42D8A1CC55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6159</c:v>
                </c:pt>
                <c:pt idx="5">
                  <c:v>7182</c:v>
                </c:pt>
                <c:pt idx="8">
                  <c:v>8691</c:v>
                </c:pt>
                <c:pt idx="11">
                  <c:v>9677</c:v>
                </c:pt>
                <c:pt idx="14">
                  <c:v>8962</c:v>
                </c:pt>
              </c:numCache>
            </c:numRef>
          </c:val>
          <c:extLst>
            <c:ext xmlns:c16="http://schemas.microsoft.com/office/drawing/2014/chart" uri="{C3380CC4-5D6E-409C-BE32-E72D297353CC}">
              <c16:uniqueId val="{00000002-0AED-43B2-82A3-42D8A1CC55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ED-43B2-82A3-42D8A1CC55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ED-43B2-82A3-42D8A1CC55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2920</c:v>
                </c:pt>
                <c:pt idx="3">
                  <c:v>2876</c:v>
                </c:pt>
                <c:pt idx="6">
                  <c:v>2610</c:v>
                </c:pt>
                <c:pt idx="9">
                  <c:v>2375</c:v>
                </c:pt>
                <c:pt idx="12">
                  <c:v>2282</c:v>
                </c:pt>
              </c:numCache>
            </c:numRef>
          </c:val>
          <c:extLst>
            <c:ext xmlns:c16="http://schemas.microsoft.com/office/drawing/2014/chart" uri="{C3380CC4-5D6E-409C-BE32-E72D297353CC}">
              <c16:uniqueId val="{00000005-0AED-43B2-82A3-42D8A1CC55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5426</c:v>
                </c:pt>
                <c:pt idx="3">
                  <c:v>5470</c:v>
                </c:pt>
                <c:pt idx="6">
                  <c:v>5585</c:v>
                </c:pt>
                <c:pt idx="9">
                  <c:v>5710</c:v>
                </c:pt>
                <c:pt idx="12">
                  <c:v>5890</c:v>
                </c:pt>
              </c:numCache>
            </c:numRef>
          </c:val>
          <c:extLst>
            <c:ext xmlns:c16="http://schemas.microsoft.com/office/drawing/2014/chart" uri="{C3380CC4-5D6E-409C-BE32-E72D297353CC}">
              <c16:uniqueId val="{00000006-0AED-43B2-82A3-42D8A1CC55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398</c:v>
                </c:pt>
                <c:pt idx="3">
                  <c:v>427</c:v>
                </c:pt>
                <c:pt idx="6">
                  <c:v>417</c:v>
                </c:pt>
                <c:pt idx="9">
                  <c:v>388</c:v>
                </c:pt>
                <c:pt idx="12">
                  <c:v>400</c:v>
                </c:pt>
              </c:numCache>
            </c:numRef>
          </c:val>
          <c:extLst>
            <c:ext xmlns:c16="http://schemas.microsoft.com/office/drawing/2014/chart" uri="{C3380CC4-5D6E-409C-BE32-E72D297353CC}">
              <c16:uniqueId val="{00000007-0AED-43B2-82A3-42D8A1CC55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8875</c:v>
                </c:pt>
                <c:pt idx="3">
                  <c:v>8252</c:v>
                </c:pt>
                <c:pt idx="6">
                  <c:v>8509</c:v>
                </c:pt>
                <c:pt idx="9">
                  <c:v>8790</c:v>
                </c:pt>
                <c:pt idx="12">
                  <c:v>8537</c:v>
                </c:pt>
              </c:numCache>
            </c:numRef>
          </c:val>
          <c:extLst>
            <c:ext xmlns:c16="http://schemas.microsoft.com/office/drawing/2014/chart" uri="{C3380CC4-5D6E-409C-BE32-E72D297353CC}">
              <c16:uniqueId val="{00000008-0AED-43B2-82A3-42D8A1CC55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3962</c:v>
                </c:pt>
                <c:pt idx="3">
                  <c:v>3559</c:v>
                </c:pt>
                <c:pt idx="6">
                  <c:v>3316</c:v>
                </c:pt>
                <c:pt idx="9">
                  <c:v>3073</c:v>
                </c:pt>
                <c:pt idx="12">
                  <c:v>2830</c:v>
                </c:pt>
              </c:numCache>
            </c:numRef>
          </c:val>
          <c:extLst>
            <c:ext xmlns:c16="http://schemas.microsoft.com/office/drawing/2014/chart" uri="{C3380CC4-5D6E-409C-BE32-E72D297353CC}">
              <c16:uniqueId val="{00000009-0AED-43B2-82A3-42D8A1CC55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36323</c:v>
                </c:pt>
                <c:pt idx="3">
                  <c:v>35194</c:v>
                </c:pt>
                <c:pt idx="6">
                  <c:v>32131</c:v>
                </c:pt>
                <c:pt idx="9">
                  <c:v>29906</c:v>
                </c:pt>
                <c:pt idx="12">
                  <c:v>28526</c:v>
                </c:pt>
              </c:numCache>
            </c:numRef>
          </c:val>
          <c:extLst>
            <c:ext xmlns:c16="http://schemas.microsoft.com/office/drawing/2014/chart" uri="{C3380CC4-5D6E-409C-BE32-E72D297353CC}">
              <c16:uniqueId val="{0000000A-0AED-43B2-82A3-42D8A1CC55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11252</c:v>
                </c:pt>
                <c:pt idx="2">
                  <c:v>#N/A</c:v>
                </c:pt>
                <c:pt idx="3">
                  <c:v>#N/A</c:v>
                </c:pt>
                <c:pt idx="4">
                  <c:v>8587</c:v>
                </c:pt>
                <c:pt idx="5">
                  <c:v>#N/A</c:v>
                </c:pt>
                <c:pt idx="6">
                  <c:v>#N/A</c:v>
                </c:pt>
                <c:pt idx="7">
                  <c:v>5912</c:v>
                </c:pt>
                <c:pt idx="8">
                  <c:v>#N/A</c:v>
                </c:pt>
                <c:pt idx="9">
                  <c:v>#N/A</c:v>
                </c:pt>
                <c:pt idx="10">
                  <c:v>5126</c:v>
                </c:pt>
                <c:pt idx="11">
                  <c:v>#N/A</c:v>
                </c:pt>
                <c:pt idx="12">
                  <c:v>#N/A</c:v>
                </c:pt>
                <c:pt idx="13">
                  <c:v>5542</c:v>
                </c:pt>
                <c:pt idx="14">
                  <c:v>#N/A</c:v>
                </c:pt>
              </c:numCache>
            </c:numRef>
          </c:val>
          <c:smooth val="0"/>
          <c:extLst>
            <c:ext xmlns:c16="http://schemas.microsoft.com/office/drawing/2014/chart" uri="{C3380CC4-5D6E-409C-BE32-E72D297353CC}">
              <c16:uniqueId val="{0000000B-0AED-43B2-82A3-42D8A1CC55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3917</c:v>
                </c:pt>
                <c:pt idx="1">
                  <c:v>4256</c:v>
                </c:pt>
                <c:pt idx="2">
                  <c:v>4563</c:v>
                </c:pt>
              </c:numCache>
            </c:numRef>
          </c:val>
          <c:extLst>
            <c:ext xmlns:c16="http://schemas.microsoft.com/office/drawing/2014/chart" uri="{C3380CC4-5D6E-409C-BE32-E72D297353CC}">
              <c16:uniqueId val="{00000000-EBCF-4BD1-B29B-032FC3136F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c:v>
                </c:pt>
                <c:pt idx="1">
                  <c:v>176</c:v>
                </c:pt>
                <c:pt idx="2">
                  <c:v>211</c:v>
                </c:pt>
              </c:numCache>
            </c:numRef>
          </c:val>
          <c:extLst>
            <c:ext xmlns:c16="http://schemas.microsoft.com/office/drawing/2014/chart" uri="{C3380CC4-5D6E-409C-BE32-E72D297353CC}">
              <c16:uniqueId val="{00000001-EBCF-4BD1-B29B-032FC3136F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4403</c:v>
                </c:pt>
                <c:pt idx="1">
                  <c:v>4792</c:v>
                </c:pt>
                <c:pt idx="2">
                  <c:v>4526</c:v>
                </c:pt>
              </c:numCache>
            </c:numRef>
          </c:val>
          <c:extLst>
            <c:ext xmlns:c16="http://schemas.microsoft.com/office/drawing/2014/chart" uri="{C3380CC4-5D6E-409C-BE32-E72D297353CC}">
              <c16:uniqueId val="{00000002-EBCF-4BD1-B29B-032FC3136F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元利償還金は、大型施設整備のための地方債償還が進み減少傾向にあった中、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年度に一時的に増加したものの、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年度は再び減少に転じ、</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年度と引き続き減少している。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今後も将来世代への負担軽減を図るため、新規地方債の発行抑制に努める。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また、充当可能基金については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年度に財政調整基金に</a:t>
          </a:r>
          <a:r>
            <a:rPr kumimoji="1" lang="en-US" altLang="ja-JP" sz="1400">
              <a:latin typeface="ＭＳ ゴシック" pitchFamily="49" charset="-128"/>
              <a:ea typeface="ＭＳ ゴシック" pitchFamily="49" charset="-128"/>
            </a:rPr>
            <a:t>507</a:t>
          </a:r>
          <a:r>
            <a:rPr kumimoji="1" lang="ja-JP" altLang="en-US" sz="1400">
              <a:latin typeface="ＭＳ ゴシック" pitchFamily="49" charset="-128"/>
              <a:ea typeface="ＭＳ ゴシック" pitchFamily="49" charset="-128"/>
            </a:rPr>
            <a:t>百万円を積立てたものの</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百万円を取崩し、また公共施設整備基金も</a:t>
          </a:r>
          <a:r>
            <a:rPr kumimoji="1" lang="en-US" altLang="ja-JP" sz="1400">
              <a:latin typeface="ＭＳ ゴシック" pitchFamily="49" charset="-128"/>
              <a:ea typeface="ＭＳ ゴシック" pitchFamily="49" charset="-128"/>
            </a:rPr>
            <a:t>473</a:t>
          </a:r>
          <a:r>
            <a:rPr kumimoji="1" lang="ja-JP" altLang="en-US" sz="1400">
              <a:latin typeface="ＭＳ ゴシック" pitchFamily="49" charset="-128"/>
              <a:ea typeface="ＭＳ ゴシック" pitchFamily="49" charset="-128"/>
            </a:rPr>
            <a:t>百万円を取崩したこと等から減少している。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ただし、充当可能特定歳入については増加している。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将来負担額は昨年に比べ減少しており、今後も後世への負担を少しでも軽減するよう、新規事業の実施等について総点検を図り、財政の健全化を図る。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また、主な取崩しとして公共施設整備基金で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一般廃棄物処理施設整備基金：一般廃棄物処理施設の整備に要する財源に充てるため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もりもり食べよう橿原市給食基金：学校給食賄材料費の高騰に対応するとともに、地場産品の活用を含めた質の高い学校給食の安定的な実施に必要な資金に充てるため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墓園管理基金：橿原市営香久山墓園の維持管理に要する経費に充てるため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百万円、図書購入の費用に充てるために「子どもの未来を育む戸村文庫」基金を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百万円、学校給食賄材料費の高騰に対応するためもりもり食べよう橿原市給食基金を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それぞれ取り崩した。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また、積立てとしては、退職手当基金を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百万円、橿原運動公園硬式野球場整備基金を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百万円、森林環境基金を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百万円、一般廃棄物処理施設整備基金を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百万円、もりもり食べよう橿原市給食基金を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令和６年度は年度末に行った決算見込調査により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百万円の取崩しを行ったが、結果的に剰余金が出たため、剰余金の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百万円を積立てたことにより基金残高において前年度より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令和６年度は、臨時財政対策償還基金費として普通交付税が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百万円追加交付されており、同額を令和７年度に臨時財政対策債を繰上げ償還するために、減債基金に積立て、前年度に積立てた臨時財政対策債の繰上げ償還のための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百万円を取崩した。また、奈良県との包括協定による事業の県補助分の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キャンパスアクセス道路の整備事業に関して、奈良県から補助金を受けており、その分は減債基金に積み立て、本整備事業のための地方債の償還に減債基金を取り崩して充当していく。また、臨時財政対策償還基金費分は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単年度においても前年度（</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に比べて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ポイント減少しており、これは基準財政収入額が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百万円増加したものの、基準財政需要額も</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百万円増加したことによるものである。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現状類型団体の平均よりも</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ポイント下回っていることを踏まえると、今後も行財政の効率化や既存事業の見直しに努めながら、歳入の確保に取り組む必要がある。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と比較すると、同数値であった。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歳入の経常一般財源が</a:t>
          </a:r>
          <a:r>
            <a:rPr kumimoji="1" lang="en-US" altLang="ja-JP" sz="1300">
              <a:latin typeface="ＭＳ Ｐゴシック" panose="020B0600070205080204" pitchFamily="50" charset="-128"/>
              <a:ea typeface="ＭＳ Ｐゴシック" panose="020B0600070205080204" pitchFamily="50" charset="-128"/>
            </a:rPr>
            <a:t>1,394</a:t>
          </a:r>
          <a:r>
            <a:rPr kumimoji="1" lang="ja-JP" altLang="en-US" sz="1300">
              <a:latin typeface="ＭＳ Ｐゴシック" panose="020B0600070205080204" pitchFamily="50" charset="-128"/>
              <a:ea typeface="ＭＳ Ｐゴシック" panose="020B0600070205080204" pitchFamily="50" charset="-128"/>
            </a:rPr>
            <a:t>百万円増加したが、歳出の経常一般財源が</a:t>
          </a:r>
          <a:r>
            <a:rPr kumimoji="1" lang="en-US" altLang="ja-JP" sz="1300">
              <a:latin typeface="ＭＳ Ｐゴシック" panose="020B0600070205080204" pitchFamily="50" charset="-128"/>
              <a:ea typeface="ＭＳ Ｐゴシック" panose="020B0600070205080204" pitchFamily="50" charset="-128"/>
            </a:rPr>
            <a:t>1,279</a:t>
          </a:r>
          <a:r>
            <a:rPr kumimoji="1" lang="ja-JP" altLang="en-US" sz="1300">
              <a:latin typeface="ＭＳ Ｐゴシック" panose="020B0600070205080204" pitchFamily="50" charset="-128"/>
              <a:ea typeface="ＭＳ Ｐゴシック" panose="020B0600070205080204" pitchFamily="50" charset="-128"/>
            </a:rPr>
            <a:t>百万円増加し、結果的に本数値は前年同数値であった。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歳入の経常一般財源の増加は、普通交付税が</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百万円、地方特例交付金等が</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百万円増加したことにより、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歳出の経常一般財源の増加は、人件費が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今後、歳入の経常一般財源の見通しが不透明な中では、一層の事務事業の効率化を図り、経常経費の削減に努める。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103294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1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0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8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63</xdr:row>
      <xdr:rowOff>33867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84790"/>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126,290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11,895</a:t>
          </a:r>
          <a:r>
            <a:rPr kumimoji="1" lang="ja-JP" altLang="en-US" sz="1300">
              <a:latin typeface="ＭＳ Ｐゴシック" panose="020B0600070205080204" pitchFamily="50" charset="-128"/>
              <a:ea typeface="ＭＳ Ｐゴシック" panose="020B0600070205080204" pitchFamily="50" charset="-128"/>
            </a:rPr>
            <a:t>円の増加となった。人件費で</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百万円、物件費で</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百万円増加したことにより、本数値は増加している。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今後は、働き方改革を進めていく中で人件費の削減を目指すとともに、物件費についても引き続き既存事業の取捨選択を行いながら削減に努める。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56804</xdr:rowOff>
    </xdr:from>
    <xdr:to>
      <xdr:col>23</xdr:col>
      <xdr:colOff>133350</xdr:colOff>
      <xdr:row>84</xdr:row>
      <xdr:rowOff>44813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7154"/>
          <a:ext cx="838200" cy="1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56804</xdr:rowOff>
    </xdr:from>
    <xdr:to>
      <xdr:col>19</xdr:col>
      <xdr:colOff>133350</xdr:colOff>
      <xdr:row>83</xdr:row>
      <xdr:rowOff>115480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87154"/>
          <a:ext cx="889000" cy="5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97383</xdr:rowOff>
    </xdr:from>
    <xdr:to>
      <xdr:col>15</xdr:col>
      <xdr:colOff>82550</xdr:colOff>
      <xdr:row>83</xdr:row>
      <xdr:rowOff>115480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773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87905</xdr:rowOff>
    </xdr:from>
    <xdr:to>
      <xdr:col>11</xdr:col>
      <xdr:colOff>31750</xdr:colOff>
      <xdr:row>83</xdr:row>
      <xdr:rowOff>97383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18255"/>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165463</xdr:rowOff>
    </xdr:from>
    <xdr:to>
      <xdr:col>23</xdr:col>
      <xdr:colOff>184150</xdr:colOff>
      <xdr:row>84</xdr:row>
      <xdr:rowOff>95613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6004</xdr:rowOff>
    </xdr:from>
    <xdr:to>
      <xdr:col>19</xdr:col>
      <xdr:colOff>184150</xdr:colOff>
      <xdr:row>83</xdr:row>
      <xdr:rowOff>107604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117781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0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64680</xdr:rowOff>
    </xdr:from>
    <xdr:to>
      <xdr:col>15</xdr:col>
      <xdr:colOff>133350</xdr:colOff>
      <xdr:row>83</xdr:row>
      <xdr:rowOff>166280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6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46583</xdr:rowOff>
    </xdr:from>
    <xdr:to>
      <xdr:col>11</xdr:col>
      <xdr:colOff>82550</xdr:colOff>
      <xdr:row>83</xdr:row>
      <xdr:rowOff>148183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132960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37105</xdr:rowOff>
    </xdr:from>
    <xdr:to>
      <xdr:col>7</xdr:col>
      <xdr:colOff>31750</xdr:colOff>
      <xdr:row>83</xdr:row>
      <xdr:rowOff>138705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123482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ポイント増加している。これは給料の削減措置（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％、特定任期付職員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％）を終了したためである。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今後は職員分布の変動によって改善される見込みである。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25109"/>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92075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25109"/>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橿原市職員定員管理計画」により、職員数の目標を定めており、今後も職員構造の均等化を図りつつ、技能労務職の退職不補充の方針は変更せず、行政サービスの専門性に対応するために任期付職員を活用し、適正な定員管理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31327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2007"/>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9207</xdr:rowOff>
    </xdr:from>
    <xdr:to>
      <xdr:col>77</xdr:col>
      <xdr:colOff>44450</xdr:colOff>
      <xdr:row>64</xdr:row>
      <xdr:rowOff>19262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8200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19262</xdr:rowOff>
    </xdr:from>
    <xdr:to>
      <xdr:col>72</xdr:col>
      <xdr:colOff>203200</xdr:colOff>
      <xdr:row>64</xdr:row>
      <xdr:rowOff>25294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99206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25294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86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151977</xdr:rowOff>
    </xdr:from>
    <xdr:to>
      <xdr:col>81</xdr:col>
      <xdr:colOff>95250</xdr:colOff>
      <xdr:row>64</xdr:row>
      <xdr:rowOff>82127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124054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129857</xdr:rowOff>
    </xdr:from>
    <xdr:to>
      <xdr:col>77</xdr:col>
      <xdr:colOff>95250</xdr:colOff>
      <xdr:row>64</xdr:row>
      <xdr:rowOff>60007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44784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139912</xdr:rowOff>
    </xdr:from>
    <xdr:to>
      <xdr:col>73</xdr:col>
      <xdr:colOff>44450</xdr:colOff>
      <xdr:row>64</xdr:row>
      <xdr:rowOff>70062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54839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145944</xdr:rowOff>
    </xdr:from>
    <xdr:to>
      <xdr:col>68</xdr:col>
      <xdr:colOff>203200</xdr:colOff>
      <xdr:row>64</xdr:row>
      <xdr:rowOff>76094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60871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133879</xdr:rowOff>
    </xdr:from>
    <xdr:to>
      <xdr:col>64</xdr:col>
      <xdr:colOff>152400</xdr:colOff>
      <xdr:row>64</xdr:row>
      <xdr:rowOff>64029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48806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）と比較すると、同数値であった。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３か年平均では前年同数値であったが、令和６年度単年度においては、前年度より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ポイント減少しており、これは地方債の元利償還金が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百万円減少したことと、標準財政規模が</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引き続き、数値の改善に向けて、新規事業の必要性を検証しつつ、地方債の発行の際には、財政指標の影響を考慮しながら事業の遂行にあたる。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471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39</xdr:row>
      <xdr:rowOff>160565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40</xdr:row>
      <xdr:rowOff>58057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ポイント増加した。これは、標準財政規模が</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百万円増加し、臨時財政対策債の償還等による地方債現在高が</a:t>
          </a:r>
          <a:r>
            <a:rPr kumimoji="1" lang="en-US" altLang="ja-JP" sz="1300">
              <a:latin typeface="ＭＳ Ｐゴシック" panose="020B0600070205080204" pitchFamily="50" charset="-128"/>
              <a:ea typeface="ＭＳ Ｐゴシック" panose="020B0600070205080204" pitchFamily="50" charset="-128"/>
            </a:rPr>
            <a:t>1,379</a:t>
          </a:r>
          <a:r>
            <a:rPr kumimoji="1" lang="ja-JP" altLang="en-US" sz="1300">
              <a:latin typeface="ＭＳ Ｐゴシック" panose="020B0600070205080204" pitchFamily="50" charset="-128"/>
              <a:ea typeface="ＭＳ Ｐゴシック" panose="020B0600070205080204" pitchFamily="50" charset="-128"/>
            </a:rPr>
            <a:t>百万円減少したものの、臨時財政対策債償還費等で基準財政需要額算入見込額が</a:t>
          </a:r>
          <a:r>
            <a:rPr kumimoji="1" lang="en-US" altLang="ja-JP" sz="1300">
              <a:latin typeface="ＭＳ Ｐゴシック" panose="020B0600070205080204" pitchFamily="50" charset="-128"/>
              <a:ea typeface="ＭＳ Ｐゴシック" panose="020B0600070205080204" pitchFamily="50" charset="-128"/>
            </a:rPr>
            <a:t>1,857</a:t>
          </a:r>
          <a:r>
            <a:rPr kumimoji="1" lang="ja-JP" altLang="en-US" sz="1300">
              <a:latin typeface="ＭＳ Ｐゴシック" panose="020B0600070205080204" pitchFamily="50" charset="-128"/>
              <a:ea typeface="ＭＳ Ｐゴシック" panose="020B0600070205080204" pitchFamily="50" charset="-128"/>
            </a:rPr>
            <a:t>百万円減少したことにより、充当可能財源等が減少したことによるものである。今後、投資的事業の取捨選択を行うことで、さらなる将来負担額の抑制に努める。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15</xdr:row>
      <xdr:rowOff>151674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0791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136162</xdr:rowOff>
    </xdr:from>
    <xdr:to>
      <xdr:col>77</xdr:col>
      <xdr:colOff>44450</xdr:colOff>
      <xdr:row>16</xdr:row>
      <xdr:rowOff>35379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07912"/>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35379</xdr:rowOff>
    </xdr:from>
    <xdr:to>
      <xdr:col>72</xdr:col>
      <xdr:colOff>203200</xdr:colOff>
      <xdr:row>17</xdr:row>
      <xdr:rowOff>58692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78579"/>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58692</xdr:rowOff>
    </xdr:from>
    <xdr:to>
      <xdr:col>68</xdr:col>
      <xdr:colOff>152400</xdr:colOff>
      <xdr:row>18</xdr:row>
      <xdr:rowOff>142331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73342"/>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100874</xdr:rowOff>
    </xdr:from>
    <xdr:to>
      <xdr:col>81</xdr:col>
      <xdr:colOff>95250</xdr:colOff>
      <xdr:row>16</xdr:row>
      <xdr:rowOff>31024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72951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85362</xdr:rowOff>
    </xdr:from>
    <xdr:to>
      <xdr:col>77</xdr:col>
      <xdr:colOff>95250</xdr:colOff>
      <xdr:row>16</xdr:row>
      <xdr:rowOff>15512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289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43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156029</xdr:rowOff>
    </xdr:from>
    <xdr:to>
      <xdr:col>73</xdr:col>
      <xdr:colOff>44450</xdr:colOff>
      <xdr:row>16</xdr:row>
      <xdr:rowOff>86179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70956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7892</xdr:rowOff>
    </xdr:from>
    <xdr:to>
      <xdr:col>68</xdr:col>
      <xdr:colOff>203200</xdr:colOff>
      <xdr:row>17</xdr:row>
      <xdr:rowOff>109492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94269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91531</xdr:rowOff>
    </xdr:from>
    <xdr:to>
      <xdr:col>64</xdr:col>
      <xdr:colOff>152400</xdr:colOff>
      <xdr:row>19</xdr:row>
      <xdr:rowOff>21681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6458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1,394</a:t>
          </a:r>
          <a:r>
            <a:rPr kumimoji="1" lang="ja-JP" altLang="en-US" sz="1300">
              <a:latin typeface="ＭＳ Ｐゴシック" panose="020B0600070205080204" pitchFamily="50" charset="-128"/>
              <a:ea typeface="ＭＳ Ｐゴシック" panose="020B0600070205080204" pitchFamily="50" charset="-128"/>
            </a:rPr>
            <a:t>百万円増加したが、人件費自体も</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人件費が増加した主な要因は、人事院勧告による賞与等の改訂により職員手当等が増加したことと、退職者数の増加による退職手当の増加が要因である。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7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百万円増加したが、物件費自体も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百万円増加したことで、本数値は増加している。物件費についてはさらなる事務事業の見直しを進め、経常経費の削減に努める。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675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6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10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扶助費自体は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扶助費が増加した主な要因として、介護・訓練等給付費が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扶助費については、増加傾向にあることから、今後各給付事業について一層の資格審査等の適正化に努める。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67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その他の数値自体は特別会計への繰出金が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今後各給付事業について一層の資格審査等の適正化をすすめる必要がある。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26307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26307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154215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ポイント減少している。補助費等自体は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今後も、補助金交付に際して精査を行うとともに、適正な補助交付に努める。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93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117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ポイント減少している。公債費自体が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百万円減少し、分母となる歳入経常一般財源は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今後の地方債の発行の際には財政指標の影響も考慮に入れ、新規事業の起債については必要性を検討していく。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166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17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44704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629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百万円増加したが、人件費、物件費、扶助費、繰出金が増加しており、維持補修費、貸付金等が減少はしているものの、公債費以外の歳出自体が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百万円増加したことにより、本数値は増加している。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今後も、事務事業を見直してより一層の経常経費の削減に努める。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29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19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97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78</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7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117818</xdr:rowOff>
    </xdr:from>
    <xdr:to>
      <xdr:col>29</xdr:col>
      <xdr:colOff>127000</xdr:colOff>
      <xdr:row>16</xdr:row>
      <xdr:rowOff>71926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7193"/>
          <a:ext cx="6477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71926</xdr:rowOff>
    </xdr:from>
    <xdr:to>
      <xdr:col>26</xdr:col>
      <xdr:colOff>50800</xdr:colOff>
      <xdr:row>16</xdr:row>
      <xdr:rowOff>101187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2751"/>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68707</xdr:rowOff>
    </xdr:from>
    <xdr:to>
      <xdr:col>22</xdr:col>
      <xdr:colOff>114300</xdr:colOff>
      <xdr:row>16</xdr:row>
      <xdr:rowOff>101187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59532"/>
          <a:ext cx="698500" cy="3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68707</xdr:rowOff>
    </xdr:from>
    <xdr:to>
      <xdr:col>18</xdr:col>
      <xdr:colOff>177800</xdr:colOff>
      <xdr:row>16</xdr:row>
      <xdr:rowOff>100139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9532"/>
          <a:ext cx="698500" cy="3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67018</xdr:rowOff>
    </xdr:from>
    <xdr:to>
      <xdr:col>29</xdr:col>
      <xdr:colOff>177800</xdr:colOff>
      <xdr:row>15</xdr:row>
      <xdr:rowOff>168618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83545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21126</xdr:rowOff>
    </xdr:from>
    <xdr:to>
      <xdr:col>26</xdr:col>
      <xdr:colOff>101600</xdr:colOff>
      <xdr:row>16</xdr:row>
      <xdr:rowOff>122726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132903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0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50387</xdr:rowOff>
    </xdr:from>
    <xdr:to>
      <xdr:col>22</xdr:col>
      <xdr:colOff>165100</xdr:colOff>
      <xdr:row>16</xdr:row>
      <xdr:rowOff>151987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162164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17907</xdr:rowOff>
    </xdr:from>
    <xdr:to>
      <xdr:col>19</xdr:col>
      <xdr:colOff>38100</xdr:colOff>
      <xdr:row>16</xdr:row>
      <xdr:rowOff>119507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8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49339</xdr:rowOff>
    </xdr:from>
    <xdr:to>
      <xdr:col>15</xdr:col>
      <xdr:colOff>101600</xdr:colOff>
      <xdr:row>16</xdr:row>
      <xdr:rowOff>150939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161116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288849</xdr:rowOff>
    </xdr:from>
    <xdr:to>
      <xdr:col>29</xdr:col>
      <xdr:colOff>127000</xdr:colOff>
      <xdr:row>35</xdr:row>
      <xdr:rowOff>289954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9199"/>
          <a:ext cx="647700" cy="1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288849</xdr:rowOff>
    </xdr:from>
    <xdr:to>
      <xdr:col>26</xdr:col>
      <xdr:colOff>50800</xdr:colOff>
      <xdr:row>35</xdr:row>
      <xdr:rowOff>291478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9199"/>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291478</xdr:rowOff>
    </xdr:from>
    <xdr:to>
      <xdr:col>22</xdr:col>
      <xdr:colOff>114300</xdr:colOff>
      <xdr:row>35</xdr:row>
      <xdr:rowOff>294525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1828"/>
          <a:ext cx="698500" cy="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294525</xdr:rowOff>
    </xdr:from>
    <xdr:to>
      <xdr:col>18</xdr:col>
      <xdr:colOff>177800</xdr:colOff>
      <xdr:row>36</xdr:row>
      <xdr:rowOff>67031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487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239154</xdr:rowOff>
    </xdr:from>
    <xdr:to>
      <xdr:col>29</xdr:col>
      <xdr:colOff>177800</xdr:colOff>
      <xdr:row>35</xdr:row>
      <xdr:rowOff>340754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211231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238049</xdr:rowOff>
    </xdr:from>
    <xdr:to>
      <xdr:col>26</xdr:col>
      <xdr:colOff>101600</xdr:colOff>
      <xdr:row>35</xdr:row>
      <xdr:rowOff>339649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324426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240678</xdr:rowOff>
    </xdr:from>
    <xdr:to>
      <xdr:col>22</xdr:col>
      <xdr:colOff>165100</xdr:colOff>
      <xdr:row>35</xdr:row>
      <xdr:rowOff>342278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327055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243725</xdr:rowOff>
    </xdr:from>
    <xdr:to>
      <xdr:col>19</xdr:col>
      <xdr:colOff>38100</xdr:colOff>
      <xdr:row>36</xdr:row>
      <xdr:rowOff>2425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330102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16231</xdr:rowOff>
    </xdr:from>
    <xdr:to>
      <xdr:col>15</xdr:col>
      <xdr:colOff>101600</xdr:colOff>
      <xdr:row>36</xdr:row>
      <xdr:rowOff>117831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102608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21788</xdr:rowOff>
    </xdr:from>
    <xdr:to>
      <xdr:col>24</xdr:col>
      <xdr:colOff>63500</xdr:colOff>
      <xdr:row>34</xdr:row>
      <xdr:rowOff>169967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1088"/>
          <a:ext cx="8382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169967</xdr:rowOff>
    </xdr:from>
    <xdr:to>
      <xdr:col>19</xdr:col>
      <xdr:colOff>177800</xdr:colOff>
      <xdr:row>35</xdr:row>
      <xdr:rowOff>74823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99267"/>
          <a:ext cx="889000" cy="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91351</xdr:rowOff>
    </xdr:from>
    <xdr:to>
      <xdr:col>15</xdr:col>
      <xdr:colOff>50800</xdr:colOff>
      <xdr:row>35</xdr:row>
      <xdr:rowOff>74823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920651"/>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91351</xdr:rowOff>
    </xdr:from>
    <xdr:to>
      <xdr:col>10</xdr:col>
      <xdr:colOff>114300</xdr:colOff>
      <xdr:row>35</xdr:row>
      <xdr:rowOff>47025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20651"/>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142438</xdr:rowOff>
    </xdr:from>
    <xdr:to>
      <xdr:col>24</xdr:col>
      <xdr:colOff>114300</xdr:colOff>
      <xdr:row>34</xdr:row>
      <xdr:rowOff>72588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165315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119167</xdr:rowOff>
    </xdr:from>
    <xdr:to>
      <xdr:col>20</xdr:col>
      <xdr:colOff>38100</xdr:colOff>
      <xdr:row>35</xdr:row>
      <xdr:rowOff>49317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65844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2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24023</xdr:rowOff>
    </xdr:from>
    <xdr:to>
      <xdr:col>15</xdr:col>
      <xdr:colOff>101600</xdr:colOff>
      <xdr:row>35</xdr:row>
      <xdr:rowOff>125623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40551</xdr:rowOff>
    </xdr:from>
    <xdr:to>
      <xdr:col>10</xdr:col>
      <xdr:colOff>165100</xdr:colOff>
      <xdr:row>34</xdr:row>
      <xdr:rowOff>142151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158678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167675</xdr:rowOff>
    </xdr:from>
    <xdr:to>
      <xdr:col>6</xdr:col>
      <xdr:colOff>38100</xdr:colOff>
      <xdr:row>35</xdr:row>
      <xdr:rowOff>97825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114352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73782</xdr:rowOff>
    </xdr:from>
    <xdr:to>
      <xdr:col>24</xdr:col>
      <xdr:colOff>63500</xdr:colOff>
      <xdr:row>57</xdr:row>
      <xdr:rowOff>169255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6432"/>
          <a:ext cx="838200" cy="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68149</xdr:rowOff>
    </xdr:from>
    <xdr:to>
      <xdr:col>19</xdr:col>
      <xdr:colOff>177800</xdr:colOff>
      <xdr:row>57</xdr:row>
      <xdr:rowOff>169255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0799"/>
          <a:ext cx="889000" cy="10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68149</xdr:rowOff>
    </xdr:from>
    <xdr:to>
      <xdr:col>15</xdr:col>
      <xdr:colOff>50800</xdr:colOff>
      <xdr:row>57</xdr:row>
      <xdr:rowOff>121608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0799"/>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108431</xdr:rowOff>
    </xdr:from>
    <xdr:to>
      <xdr:col>10</xdr:col>
      <xdr:colOff>114300</xdr:colOff>
      <xdr:row>57</xdr:row>
      <xdr:rowOff>121608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8108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22982</xdr:rowOff>
    </xdr:from>
    <xdr:to>
      <xdr:col>24</xdr:col>
      <xdr:colOff>114300</xdr:colOff>
      <xdr:row>57</xdr:row>
      <xdr:rowOff>124582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118455</xdr:rowOff>
    </xdr:from>
    <xdr:to>
      <xdr:col>20</xdr:col>
      <xdr:colOff>38100</xdr:colOff>
      <xdr:row>58</xdr:row>
      <xdr:rowOff>48605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39732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17349</xdr:rowOff>
    </xdr:from>
    <xdr:to>
      <xdr:col>15</xdr:col>
      <xdr:colOff>101600</xdr:colOff>
      <xdr:row>57</xdr:row>
      <xdr:rowOff>118949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110076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70808</xdr:rowOff>
    </xdr:from>
    <xdr:to>
      <xdr:col>10</xdr:col>
      <xdr:colOff>165100</xdr:colOff>
      <xdr:row>58</xdr:row>
      <xdr:rowOff>958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57631</xdr:rowOff>
    </xdr:from>
    <xdr:to>
      <xdr:col>6</xdr:col>
      <xdr:colOff>38100</xdr:colOff>
      <xdr:row>57</xdr:row>
      <xdr:rowOff>159231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67863</xdr:rowOff>
    </xdr:from>
    <xdr:to>
      <xdr:col>24</xdr:col>
      <xdr:colOff>63500</xdr:colOff>
      <xdr:row>77</xdr:row>
      <xdr:rowOff>78321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9513"/>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61976</xdr:rowOff>
    </xdr:from>
    <xdr:to>
      <xdr:col>19</xdr:col>
      <xdr:colOff>177800</xdr:colOff>
      <xdr:row>77</xdr:row>
      <xdr:rowOff>67863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3626"/>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41517</xdr:rowOff>
    </xdr:from>
    <xdr:to>
      <xdr:col>15</xdr:col>
      <xdr:colOff>50800</xdr:colOff>
      <xdr:row>77</xdr:row>
      <xdr:rowOff>61976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4316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41517</xdr:rowOff>
    </xdr:from>
    <xdr:to>
      <xdr:col>10</xdr:col>
      <xdr:colOff>114300</xdr:colOff>
      <xdr:row>77</xdr:row>
      <xdr:rowOff>62204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3167"/>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27521</xdr:rowOff>
    </xdr:from>
    <xdr:to>
      <xdr:col>24</xdr:col>
      <xdr:colOff>114300</xdr:colOff>
      <xdr:row>77</xdr:row>
      <xdr:rowOff>129121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113898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17063</xdr:rowOff>
    </xdr:from>
    <xdr:to>
      <xdr:col>20</xdr:col>
      <xdr:colOff>38100</xdr:colOff>
      <xdr:row>77</xdr:row>
      <xdr:rowOff>118663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109790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11176</xdr:rowOff>
    </xdr:from>
    <xdr:to>
      <xdr:col>15</xdr:col>
      <xdr:colOff>101600</xdr:colOff>
      <xdr:row>77</xdr:row>
      <xdr:rowOff>112776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103903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162167</xdr:rowOff>
    </xdr:from>
    <xdr:to>
      <xdr:col>10</xdr:col>
      <xdr:colOff>165100</xdr:colOff>
      <xdr:row>77</xdr:row>
      <xdr:rowOff>92317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11404</xdr:rowOff>
    </xdr:from>
    <xdr:to>
      <xdr:col>6</xdr:col>
      <xdr:colOff>38100</xdr:colOff>
      <xdr:row>77</xdr:row>
      <xdr:rowOff>113004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104131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143897</xdr:rowOff>
    </xdr:from>
    <xdr:to>
      <xdr:col>24</xdr:col>
      <xdr:colOff>63500</xdr:colOff>
      <xdr:row>98</xdr:row>
      <xdr:rowOff>33675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74547"/>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33675</xdr:rowOff>
    </xdr:from>
    <xdr:to>
      <xdr:col>19</xdr:col>
      <xdr:colOff>177800</xdr:colOff>
      <xdr:row>98</xdr:row>
      <xdr:rowOff>127237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35775"/>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27877</xdr:rowOff>
    </xdr:from>
    <xdr:to>
      <xdr:col>15</xdr:col>
      <xdr:colOff>50800</xdr:colOff>
      <xdr:row>98</xdr:row>
      <xdr:rowOff>127237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29977"/>
          <a:ext cx="889000" cy="9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27877</xdr:rowOff>
    </xdr:from>
    <xdr:to>
      <xdr:col>10</xdr:col>
      <xdr:colOff>114300</xdr:colOff>
      <xdr:row>99</xdr:row>
      <xdr:rowOff>35010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29977"/>
          <a:ext cx="889000" cy="1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93097</xdr:rowOff>
    </xdr:from>
    <xdr:to>
      <xdr:col>24</xdr:col>
      <xdr:colOff>114300</xdr:colOff>
      <xdr:row>98</xdr:row>
      <xdr:rowOff>23247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71524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0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154325</xdr:rowOff>
    </xdr:from>
    <xdr:to>
      <xdr:col>20</xdr:col>
      <xdr:colOff>38100</xdr:colOff>
      <xdr:row>98</xdr:row>
      <xdr:rowOff>84475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75602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7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76437</xdr:rowOff>
    </xdr:from>
    <xdr:to>
      <xdr:col>15</xdr:col>
      <xdr:colOff>101600</xdr:colOff>
      <xdr:row>99</xdr:row>
      <xdr:rowOff>6587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169164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148527</xdr:rowOff>
    </xdr:from>
    <xdr:to>
      <xdr:col>10</xdr:col>
      <xdr:colOff>165100</xdr:colOff>
      <xdr:row>98</xdr:row>
      <xdr:rowOff>78677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69804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155660</xdr:rowOff>
    </xdr:from>
    <xdr:to>
      <xdr:col>6</xdr:col>
      <xdr:colOff>38100</xdr:colOff>
      <xdr:row>99</xdr:row>
      <xdr:rowOff>85810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76937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50818</xdr:rowOff>
    </xdr:from>
    <xdr:to>
      <xdr:col>55</xdr:col>
      <xdr:colOff>0</xdr:colOff>
      <xdr:row>37</xdr:row>
      <xdr:rowOff>66058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9446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118560</xdr:rowOff>
    </xdr:from>
    <xdr:to>
      <xdr:col>50</xdr:col>
      <xdr:colOff>114300</xdr:colOff>
      <xdr:row>37</xdr:row>
      <xdr:rowOff>50818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0760"/>
          <a:ext cx="8890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118560</xdr:rowOff>
    </xdr:from>
    <xdr:to>
      <xdr:col>45</xdr:col>
      <xdr:colOff>177800</xdr:colOff>
      <xdr:row>37</xdr:row>
      <xdr:rowOff>12130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90760"/>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6579</xdr:rowOff>
    </xdr:from>
    <xdr:to>
      <xdr:col>41</xdr:col>
      <xdr:colOff>50800</xdr:colOff>
      <xdr:row>37</xdr:row>
      <xdr:rowOff>12130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21529"/>
          <a:ext cx="8890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15258</xdr:rowOff>
    </xdr:from>
    <xdr:to>
      <xdr:col>55</xdr:col>
      <xdr:colOff>50800</xdr:colOff>
      <xdr:row>37</xdr:row>
      <xdr:rowOff>116858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165135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xdr:rowOff>
    </xdr:from>
    <xdr:to>
      <xdr:col>50</xdr:col>
      <xdr:colOff>165100</xdr:colOff>
      <xdr:row>37</xdr:row>
      <xdr:rowOff>101618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92745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67760</xdr:rowOff>
    </xdr:from>
    <xdr:to>
      <xdr:col>46</xdr:col>
      <xdr:colOff>38100</xdr:colOff>
      <xdr:row>36</xdr:row>
      <xdr:rowOff>169360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160487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132780</xdr:rowOff>
    </xdr:from>
    <xdr:to>
      <xdr:col>41</xdr:col>
      <xdr:colOff>101600</xdr:colOff>
      <xdr:row>37</xdr:row>
      <xdr:rowOff>62930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127229</xdr:rowOff>
    </xdr:from>
    <xdr:to>
      <xdr:col>36</xdr:col>
      <xdr:colOff>165100</xdr:colOff>
      <xdr:row>31</xdr:row>
      <xdr:rowOff>57379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48506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28383</xdr:rowOff>
    </xdr:from>
    <xdr:to>
      <xdr:col>55</xdr:col>
      <xdr:colOff>0</xdr:colOff>
      <xdr:row>57</xdr:row>
      <xdr:rowOff>107652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01033"/>
          <a:ext cx="838200" cy="7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107652</xdr:rowOff>
    </xdr:from>
    <xdr:to>
      <xdr:col>50</xdr:col>
      <xdr:colOff>114300</xdr:colOff>
      <xdr:row>58</xdr:row>
      <xdr:rowOff>33379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0302"/>
          <a:ext cx="889000" cy="9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33379</xdr:rowOff>
    </xdr:from>
    <xdr:to>
      <xdr:col>45</xdr:col>
      <xdr:colOff>177800</xdr:colOff>
      <xdr:row>58</xdr:row>
      <xdr:rowOff>60985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77479"/>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99564</xdr:rowOff>
    </xdr:from>
    <xdr:to>
      <xdr:col>41</xdr:col>
      <xdr:colOff>50800</xdr:colOff>
      <xdr:row>58</xdr:row>
      <xdr:rowOff>60985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2214"/>
          <a:ext cx="889000" cy="1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149033</xdr:rowOff>
    </xdr:from>
    <xdr:to>
      <xdr:col>55</xdr:col>
      <xdr:colOff>50800</xdr:colOff>
      <xdr:row>57</xdr:row>
      <xdr:rowOff>79183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127460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56852</xdr:rowOff>
    </xdr:from>
    <xdr:to>
      <xdr:col>50</xdr:col>
      <xdr:colOff>165100</xdr:colOff>
      <xdr:row>57</xdr:row>
      <xdr:rowOff>158452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149579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154029</xdr:rowOff>
    </xdr:from>
    <xdr:to>
      <xdr:col>46</xdr:col>
      <xdr:colOff>38100</xdr:colOff>
      <xdr:row>58</xdr:row>
      <xdr:rowOff>84179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75306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10185</xdr:rowOff>
    </xdr:from>
    <xdr:to>
      <xdr:col>41</xdr:col>
      <xdr:colOff>101600</xdr:colOff>
      <xdr:row>58</xdr:row>
      <xdr:rowOff>111785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102912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48764</xdr:rowOff>
    </xdr:from>
    <xdr:to>
      <xdr:col>36</xdr:col>
      <xdr:colOff>165100</xdr:colOff>
      <xdr:row>57</xdr:row>
      <xdr:rowOff>150364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141491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159634</xdr:rowOff>
    </xdr:from>
    <xdr:to>
      <xdr:col>55</xdr:col>
      <xdr:colOff>0</xdr:colOff>
      <xdr:row>77</xdr:row>
      <xdr:rowOff>168618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61284"/>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168618</xdr:rowOff>
    </xdr:from>
    <xdr:to>
      <xdr:col>50</xdr:col>
      <xdr:colOff>114300</xdr:colOff>
      <xdr:row>78</xdr:row>
      <xdr:rowOff>25926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70268"/>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25926</xdr:rowOff>
    </xdr:from>
    <xdr:to>
      <xdr:col>45</xdr:col>
      <xdr:colOff>177800</xdr:colOff>
      <xdr:row>78</xdr:row>
      <xdr:rowOff>37973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990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xdr:rowOff>
    </xdr:from>
    <xdr:to>
      <xdr:col>41</xdr:col>
      <xdr:colOff>50800</xdr:colOff>
      <xdr:row>78</xdr:row>
      <xdr:rowOff>37973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74177"/>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108834</xdr:rowOff>
    </xdr:from>
    <xdr:to>
      <xdr:col>55</xdr:col>
      <xdr:colOff>50800</xdr:colOff>
      <xdr:row>78</xdr:row>
      <xdr:rowOff>38984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87261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117818</xdr:rowOff>
    </xdr:from>
    <xdr:to>
      <xdr:col>50</xdr:col>
      <xdr:colOff>165100</xdr:colOff>
      <xdr:row>78</xdr:row>
      <xdr:rowOff>47968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39095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146576</xdr:rowOff>
    </xdr:from>
    <xdr:to>
      <xdr:col>46</xdr:col>
      <xdr:colOff>38100</xdr:colOff>
      <xdr:row>78</xdr:row>
      <xdr:rowOff>76726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67853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158623</xdr:rowOff>
    </xdr:from>
    <xdr:to>
      <xdr:col>41</xdr:col>
      <xdr:colOff>101600</xdr:colOff>
      <xdr:row>78</xdr:row>
      <xdr:rowOff>88773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79900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121727</xdr:rowOff>
    </xdr:from>
    <xdr:to>
      <xdr:col>36</xdr:col>
      <xdr:colOff>165100</xdr:colOff>
      <xdr:row>78</xdr:row>
      <xdr:rowOff>51877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43004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153028</xdr:rowOff>
    </xdr:from>
    <xdr:to>
      <xdr:col>55</xdr:col>
      <xdr:colOff>0</xdr:colOff>
      <xdr:row>96</xdr:row>
      <xdr:rowOff>871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69328"/>
          <a:ext cx="838200" cy="1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871</xdr:rowOff>
    </xdr:from>
    <xdr:to>
      <xdr:col>50</xdr:col>
      <xdr:colOff>114300</xdr:colOff>
      <xdr:row>97</xdr:row>
      <xdr:rowOff>57862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60071"/>
          <a:ext cx="889000" cy="2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57862</xdr:rowOff>
    </xdr:from>
    <xdr:to>
      <xdr:col>45</xdr:col>
      <xdr:colOff>177800</xdr:colOff>
      <xdr:row>97</xdr:row>
      <xdr:rowOff>112931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8512"/>
          <a:ext cx="8890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7317</xdr:rowOff>
    </xdr:from>
    <xdr:to>
      <xdr:col>41</xdr:col>
      <xdr:colOff>50800</xdr:colOff>
      <xdr:row>97</xdr:row>
      <xdr:rowOff>112931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66517"/>
          <a:ext cx="8890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102228</xdr:rowOff>
    </xdr:from>
    <xdr:to>
      <xdr:col>55</xdr:col>
      <xdr:colOff>50800</xdr:colOff>
      <xdr:row>95</xdr:row>
      <xdr:rowOff>32378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125105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121521</xdr:rowOff>
    </xdr:from>
    <xdr:to>
      <xdr:col>50</xdr:col>
      <xdr:colOff>165100</xdr:colOff>
      <xdr:row>96</xdr:row>
      <xdr:rowOff>51671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7062</xdr:rowOff>
    </xdr:from>
    <xdr:to>
      <xdr:col>46</xdr:col>
      <xdr:colOff>38100</xdr:colOff>
      <xdr:row>97</xdr:row>
      <xdr:rowOff>108662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99789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62131</xdr:rowOff>
    </xdr:from>
    <xdr:to>
      <xdr:col>41</xdr:col>
      <xdr:colOff>101600</xdr:colOff>
      <xdr:row>97</xdr:row>
      <xdr:rowOff>163731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154858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8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127967</xdr:rowOff>
    </xdr:from>
    <xdr:to>
      <xdr:col>36</xdr:col>
      <xdr:colOff>165100</xdr:colOff>
      <xdr:row>96</xdr:row>
      <xdr:rowOff>58117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49244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20771</xdr:rowOff>
    </xdr:from>
    <xdr:to>
      <xdr:col>85</xdr:col>
      <xdr:colOff>127000</xdr:colOff>
      <xdr:row>38</xdr:row>
      <xdr:rowOff>24714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35871"/>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20771</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587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145364</xdr:rowOff>
    </xdr:from>
    <xdr:to>
      <xdr:col>85</xdr:col>
      <xdr:colOff>177800</xdr:colOff>
      <xdr:row>38</xdr:row>
      <xdr:rowOff>75515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141421</xdr:rowOff>
    </xdr:from>
    <xdr:to>
      <xdr:col>81</xdr:col>
      <xdr:colOff>101600</xdr:colOff>
      <xdr:row>38</xdr:row>
      <xdr:rowOff>71571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62698</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7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20599</xdr:rowOff>
    </xdr:from>
    <xdr:to>
      <xdr:col>85</xdr:col>
      <xdr:colOff>127000</xdr:colOff>
      <xdr:row>76</xdr:row>
      <xdr:rowOff>28372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5079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99371</xdr:rowOff>
    </xdr:from>
    <xdr:to>
      <xdr:col>81</xdr:col>
      <xdr:colOff>50800</xdr:colOff>
      <xdr:row>76</xdr:row>
      <xdr:rowOff>28372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8121"/>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99371</xdr:rowOff>
    </xdr:from>
    <xdr:to>
      <xdr:col>76</xdr:col>
      <xdr:colOff>114300</xdr:colOff>
      <xdr:row>75</xdr:row>
      <xdr:rowOff>159931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8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159931</xdr:rowOff>
    </xdr:from>
    <xdr:to>
      <xdr:col>71</xdr:col>
      <xdr:colOff>177800</xdr:colOff>
      <xdr:row>76</xdr:row>
      <xdr:rowOff>7665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18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141250</xdr:rowOff>
    </xdr:from>
    <xdr:to>
      <xdr:col>85</xdr:col>
      <xdr:colOff>177800</xdr:colOff>
      <xdr:row>76</xdr:row>
      <xdr:rowOff>71400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119676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149022</xdr:rowOff>
    </xdr:from>
    <xdr:to>
      <xdr:col>81</xdr:col>
      <xdr:colOff>101600</xdr:colOff>
      <xdr:row>76</xdr:row>
      <xdr:rowOff>79172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70299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48571</xdr:rowOff>
    </xdr:from>
    <xdr:to>
      <xdr:col>76</xdr:col>
      <xdr:colOff>165100</xdr:colOff>
      <xdr:row>75</xdr:row>
      <xdr:rowOff>150171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141298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109131</xdr:rowOff>
    </xdr:from>
    <xdr:to>
      <xdr:col>72</xdr:col>
      <xdr:colOff>38100</xdr:colOff>
      <xdr:row>76</xdr:row>
      <xdr:rowOff>39281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30408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128315</xdr:rowOff>
    </xdr:from>
    <xdr:to>
      <xdr:col>67</xdr:col>
      <xdr:colOff>101600</xdr:colOff>
      <xdr:row>76</xdr:row>
      <xdr:rowOff>58465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49592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89188</xdr:rowOff>
    </xdr:from>
    <xdr:to>
      <xdr:col>85</xdr:col>
      <xdr:colOff>127000</xdr:colOff>
      <xdr:row>98</xdr:row>
      <xdr:rowOff>103750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91288"/>
          <a:ext cx="8382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68478</xdr:rowOff>
    </xdr:from>
    <xdr:to>
      <xdr:col>81</xdr:col>
      <xdr:colOff>50800</xdr:colOff>
      <xdr:row>98</xdr:row>
      <xdr:rowOff>89188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0578"/>
          <a:ext cx="889000" cy="2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68478</xdr:rowOff>
    </xdr:from>
    <xdr:to>
      <xdr:col>76</xdr:col>
      <xdr:colOff>114300</xdr:colOff>
      <xdr:row>98</xdr:row>
      <xdr:rowOff>92819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70578"/>
          <a:ext cx="8890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92819</xdr:rowOff>
    </xdr:from>
    <xdr:to>
      <xdr:col>71</xdr:col>
      <xdr:colOff>177800</xdr:colOff>
      <xdr:row>98</xdr:row>
      <xdr:rowOff>131110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9491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52950</xdr:rowOff>
    </xdr:from>
    <xdr:to>
      <xdr:col>85</xdr:col>
      <xdr:colOff>177800</xdr:colOff>
      <xdr:row>98</xdr:row>
      <xdr:rowOff>154550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38388</xdr:rowOff>
    </xdr:from>
    <xdr:to>
      <xdr:col>81</xdr:col>
      <xdr:colOff>101600</xdr:colOff>
      <xdr:row>98</xdr:row>
      <xdr:rowOff>139988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131115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17678</xdr:rowOff>
    </xdr:from>
    <xdr:to>
      <xdr:col>76</xdr:col>
      <xdr:colOff>165100</xdr:colOff>
      <xdr:row>98</xdr:row>
      <xdr:rowOff>119278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110405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42019</xdr:rowOff>
    </xdr:from>
    <xdr:to>
      <xdr:col>72</xdr:col>
      <xdr:colOff>38100</xdr:colOff>
      <xdr:row>98</xdr:row>
      <xdr:rowOff>143619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134746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80310</xdr:rowOff>
    </xdr:from>
    <xdr:to>
      <xdr:col>67</xdr:col>
      <xdr:colOff>101600</xdr:colOff>
      <xdr:row>99</xdr:row>
      <xdr:rowOff>10460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1587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85560</xdr:rowOff>
    </xdr:from>
    <xdr:to>
      <xdr:col>116</xdr:col>
      <xdr:colOff>63500</xdr:colOff>
      <xdr:row>58</xdr:row>
      <xdr:rowOff>89674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29660"/>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77254</xdr:rowOff>
    </xdr:from>
    <xdr:to>
      <xdr:col>111</xdr:col>
      <xdr:colOff>177800</xdr:colOff>
      <xdr:row>58</xdr:row>
      <xdr:rowOff>85560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2135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72949</xdr:rowOff>
    </xdr:from>
    <xdr:to>
      <xdr:col>107</xdr:col>
      <xdr:colOff>50800</xdr:colOff>
      <xdr:row>58</xdr:row>
      <xdr:rowOff>77254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1704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72949</xdr:rowOff>
    </xdr:from>
    <xdr:to>
      <xdr:col>102</xdr:col>
      <xdr:colOff>114300</xdr:colOff>
      <xdr:row>58</xdr:row>
      <xdr:rowOff>82417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17049"/>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38874</xdr:rowOff>
    </xdr:from>
    <xdr:to>
      <xdr:col>116</xdr:col>
      <xdr:colOff>114300</xdr:colOff>
      <xdr:row>58</xdr:row>
      <xdr:rowOff>140474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169701</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7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34760</xdr:rowOff>
    </xdr:from>
    <xdr:to>
      <xdr:col>112</xdr:col>
      <xdr:colOff>38100</xdr:colOff>
      <xdr:row>58</xdr:row>
      <xdr:rowOff>136360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152887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26454</xdr:rowOff>
    </xdr:from>
    <xdr:to>
      <xdr:col>107</xdr:col>
      <xdr:colOff>101600</xdr:colOff>
      <xdr:row>58</xdr:row>
      <xdr:rowOff>128054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144581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22149</xdr:rowOff>
    </xdr:from>
    <xdr:to>
      <xdr:col>102</xdr:col>
      <xdr:colOff>165100</xdr:colOff>
      <xdr:row>58</xdr:row>
      <xdr:rowOff>123749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140276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31617</xdr:rowOff>
    </xdr:from>
    <xdr:to>
      <xdr:col>98</xdr:col>
      <xdr:colOff>38100</xdr:colOff>
      <xdr:row>58</xdr:row>
      <xdr:rowOff>133217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149744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63151</xdr:rowOff>
    </xdr:from>
    <xdr:to>
      <xdr:col>116</xdr:col>
      <xdr:colOff>63500</xdr:colOff>
      <xdr:row>76</xdr:row>
      <xdr:rowOff>120498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93351"/>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120498</xdr:rowOff>
    </xdr:from>
    <xdr:to>
      <xdr:col>111</xdr:col>
      <xdr:colOff>177800</xdr:colOff>
      <xdr:row>76</xdr:row>
      <xdr:rowOff>154983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50698"/>
          <a:ext cx="8890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154983</xdr:rowOff>
    </xdr:from>
    <xdr:to>
      <xdr:col>107</xdr:col>
      <xdr:colOff>50800</xdr:colOff>
      <xdr:row>77</xdr:row>
      <xdr:rowOff>26640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85183"/>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26640</xdr:rowOff>
    </xdr:from>
    <xdr:to>
      <xdr:col>102</xdr:col>
      <xdr:colOff>114300</xdr:colOff>
      <xdr:row>77</xdr:row>
      <xdr:rowOff>78828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28290"/>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12351</xdr:rowOff>
    </xdr:from>
    <xdr:to>
      <xdr:col>116</xdr:col>
      <xdr:colOff>114300</xdr:colOff>
      <xdr:row>76</xdr:row>
      <xdr:rowOff>113951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162228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69698</xdr:rowOff>
    </xdr:from>
    <xdr:to>
      <xdr:col>112</xdr:col>
      <xdr:colOff>38100</xdr:colOff>
      <xdr:row>76</xdr:row>
      <xdr:rowOff>171298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162425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104183</xdr:rowOff>
    </xdr:from>
    <xdr:to>
      <xdr:col>107</xdr:col>
      <xdr:colOff>101600</xdr:colOff>
      <xdr:row>77</xdr:row>
      <xdr:rowOff>34333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25460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147290</xdr:rowOff>
    </xdr:from>
    <xdr:to>
      <xdr:col>102</xdr:col>
      <xdr:colOff>165100</xdr:colOff>
      <xdr:row>77</xdr:row>
      <xdr:rowOff>77440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68567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28028</xdr:rowOff>
    </xdr:from>
    <xdr:to>
      <xdr:col>98</xdr:col>
      <xdr:colOff>38100</xdr:colOff>
      <xdr:row>77</xdr:row>
      <xdr:rowOff>129628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120755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年度も人事院勧告による賞与等の改訂や退職金の増加により人件費総額は増加した。今度は定員管理計画に基づく適正な定員管理を引き続き行うことで人件費の抑制を図る。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年度に引き続き類似団体の平均を下回っており、当市では物価高騰対策や予防接種委託料に加え、市営住宅等解体撤去工事により前年度より増加する結果となった。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年度に引き続き類似団体の平均を下回ってはいるが、普通建設事業費（うち更新整備）について、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年度からの比較で初めて類団平均を上回る結果となった。これは、各小学校の長寿命化や再編事業によるものである。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410</a:t>
          </a:r>
          <a:r>
            <a:rPr kumimoji="1" lang="ja-JP" altLang="en-US" sz="1300">
              <a:latin typeface="ＭＳ Ｐゴシック" panose="020B0600070205080204" pitchFamily="50" charset="-128"/>
              <a:ea typeface="ＭＳ Ｐゴシック" panose="020B0600070205080204" pitchFamily="50" charset="-128"/>
            </a:rPr>
            <a:t>千円、全国が</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千円、類似団体が</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千円と、橿原市が全国や類似団体を下回っている。また、コストは扶助費（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118,291</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75,158</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62,537</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小・中学校の長寿命化等大規模改修工事や施設の老朽化対策による普通建設事業費の増加等が考えられるが、投資的事業の取捨選択を行いながら、公共施設の統廃合や長寿命化を行い、物件費等の経常経費削減を実施して、歳出の増大を抑え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81978</xdr:rowOff>
    </xdr:from>
    <xdr:to>
      <xdr:col>24</xdr:col>
      <xdr:colOff>63500</xdr:colOff>
      <xdr:row>35</xdr:row>
      <xdr:rowOff>161989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82728"/>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161989</xdr:rowOff>
    </xdr:from>
    <xdr:to>
      <xdr:col>19</xdr:col>
      <xdr:colOff>177800</xdr:colOff>
      <xdr:row>36</xdr:row>
      <xdr:rowOff>72263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62739"/>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72263</xdr:rowOff>
    </xdr:from>
    <xdr:to>
      <xdr:col>15</xdr:col>
      <xdr:colOff>50800</xdr:colOff>
      <xdr:row>36</xdr:row>
      <xdr:rowOff>85979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24446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117411</xdr:rowOff>
    </xdr:from>
    <xdr:to>
      <xdr:col>10</xdr:col>
      <xdr:colOff>114300</xdr:colOff>
      <xdr:row>36</xdr:row>
      <xdr:rowOff>85979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1816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31178</xdr:rowOff>
    </xdr:from>
    <xdr:to>
      <xdr:col>24</xdr:col>
      <xdr:colOff>114300</xdr:colOff>
      <xdr:row>35</xdr:row>
      <xdr:rowOff>132778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54055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111189</xdr:rowOff>
    </xdr:from>
    <xdr:to>
      <xdr:col>20</xdr:col>
      <xdr:colOff>38100</xdr:colOff>
      <xdr:row>36</xdr:row>
      <xdr:rowOff>41339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57866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21463</xdr:rowOff>
    </xdr:from>
    <xdr:to>
      <xdr:col>15</xdr:col>
      <xdr:colOff>101600</xdr:colOff>
      <xdr:row>36</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114190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35179</xdr:rowOff>
    </xdr:from>
    <xdr:to>
      <xdr:col>10</xdr:col>
      <xdr:colOff>165100</xdr:colOff>
      <xdr:row>36</xdr:row>
      <xdr:rowOff>136779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127906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66611</xdr:rowOff>
    </xdr:from>
    <xdr:to>
      <xdr:col>6</xdr:col>
      <xdr:colOff>38100</xdr:colOff>
      <xdr:row>35</xdr:row>
      <xdr:rowOff>168211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13288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18085</xdr:rowOff>
    </xdr:from>
    <xdr:to>
      <xdr:col>24</xdr:col>
      <xdr:colOff>63500</xdr:colOff>
      <xdr:row>58</xdr:row>
      <xdr:rowOff>28753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6218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160396</xdr:rowOff>
    </xdr:from>
    <xdr:to>
      <xdr:col>19</xdr:col>
      <xdr:colOff>177800</xdr:colOff>
      <xdr:row>58</xdr:row>
      <xdr:rowOff>18085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33046"/>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160396</xdr:rowOff>
    </xdr:from>
    <xdr:to>
      <xdr:col>15</xdr:col>
      <xdr:colOff>50800</xdr:colOff>
      <xdr:row>58</xdr:row>
      <xdr:rowOff>22074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3046"/>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22569</xdr:rowOff>
    </xdr:from>
    <xdr:to>
      <xdr:col>10</xdr:col>
      <xdr:colOff>114300</xdr:colOff>
      <xdr:row>58</xdr:row>
      <xdr:rowOff>22074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3769"/>
          <a:ext cx="889000" cy="3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149403</xdr:rowOff>
    </xdr:from>
    <xdr:to>
      <xdr:col>24</xdr:col>
      <xdr:colOff>114300</xdr:colOff>
      <xdr:row>58</xdr:row>
      <xdr:rowOff>79553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138735</xdr:rowOff>
    </xdr:from>
    <xdr:to>
      <xdr:col>20</xdr:col>
      <xdr:colOff>38100</xdr:colOff>
      <xdr:row>58</xdr:row>
      <xdr:rowOff>68885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60012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109596</xdr:rowOff>
    </xdr:from>
    <xdr:to>
      <xdr:col>15</xdr:col>
      <xdr:colOff>101600</xdr:colOff>
      <xdr:row>58</xdr:row>
      <xdr:rowOff>39746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30873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142724</xdr:rowOff>
    </xdr:from>
    <xdr:to>
      <xdr:col>10</xdr:col>
      <xdr:colOff>165100</xdr:colOff>
      <xdr:row>58</xdr:row>
      <xdr:rowOff>72874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64001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143219</xdr:rowOff>
    </xdr:from>
    <xdr:to>
      <xdr:col>6</xdr:col>
      <xdr:colOff>38100</xdr:colOff>
      <xdr:row>56</xdr:row>
      <xdr:rowOff>73369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144157</xdr:rowOff>
    </xdr:from>
    <xdr:to>
      <xdr:col>24</xdr:col>
      <xdr:colOff>63500</xdr:colOff>
      <xdr:row>78</xdr:row>
      <xdr:rowOff>36624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45807"/>
          <a:ext cx="8382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36624</xdr:rowOff>
    </xdr:from>
    <xdr:to>
      <xdr:col>19</xdr:col>
      <xdr:colOff>177800</xdr:colOff>
      <xdr:row>78</xdr:row>
      <xdr:rowOff>117419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09724"/>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67120</xdr:rowOff>
    </xdr:from>
    <xdr:to>
      <xdr:col>15</xdr:col>
      <xdr:colOff>50800</xdr:colOff>
      <xdr:row>78</xdr:row>
      <xdr:rowOff>117419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40220"/>
          <a:ext cx="889000" cy="5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67120</xdr:rowOff>
    </xdr:from>
    <xdr:to>
      <xdr:col>10</xdr:col>
      <xdr:colOff>114300</xdr:colOff>
      <xdr:row>79</xdr:row>
      <xdr:rowOff>80051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0220"/>
          <a:ext cx="8890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93357</xdr:rowOff>
    </xdr:from>
    <xdr:to>
      <xdr:col>24</xdr:col>
      <xdr:colOff>114300</xdr:colOff>
      <xdr:row>78</xdr:row>
      <xdr:rowOff>23507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71784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7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157274</xdr:rowOff>
    </xdr:from>
    <xdr:to>
      <xdr:col>20</xdr:col>
      <xdr:colOff>38100</xdr:colOff>
      <xdr:row>78</xdr:row>
      <xdr:rowOff>87424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78551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66619</xdr:rowOff>
    </xdr:from>
    <xdr:to>
      <xdr:col>15</xdr:col>
      <xdr:colOff>101600</xdr:colOff>
      <xdr:row>78</xdr:row>
      <xdr:rowOff>168219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159346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3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16320</xdr:rowOff>
    </xdr:from>
    <xdr:to>
      <xdr:col>10</xdr:col>
      <xdr:colOff>165100</xdr:colOff>
      <xdr:row>78</xdr:row>
      <xdr:rowOff>117920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29251</xdr:rowOff>
    </xdr:from>
    <xdr:to>
      <xdr:col>6</xdr:col>
      <xdr:colOff>38100</xdr:colOff>
      <xdr:row>79</xdr:row>
      <xdr:rowOff>130851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121978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46013</xdr:rowOff>
    </xdr:from>
    <xdr:to>
      <xdr:col>24</xdr:col>
      <xdr:colOff>63500</xdr:colOff>
      <xdr:row>97</xdr:row>
      <xdr:rowOff>58243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7666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22409</xdr:rowOff>
    </xdr:from>
    <xdr:to>
      <xdr:col>19</xdr:col>
      <xdr:colOff>177800</xdr:colOff>
      <xdr:row>97</xdr:row>
      <xdr:rowOff>58243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53059"/>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19190</xdr:rowOff>
    </xdr:from>
    <xdr:to>
      <xdr:col>15</xdr:col>
      <xdr:colOff>50800</xdr:colOff>
      <xdr:row>97</xdr:row>
      <xdr:rowOff>22409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49840"/>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19190</xdr:rowOff>
    </xdr:from>
    <xdr:to>
      <xdr:col>10</xdr:col>
      <xdr:colOff>114300</xdr:colOff>
      <xdr:row>97</xdr:row>
      <xdr:rowOff>166351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49840"/>
          <a:ext cx="889000" cy="14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166663</xdr:rowOff>
    </xdr:from>
    <xdr:to>
      <xdr:col>24</xdr:col>
      <xdr:colOff>114300</xdr:colOff>
      <xdr:row>97</xdr:row>
      <xdr:rowOff>96813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145090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7443</xdr:rowOff>
    </xdr:from>
    <xdr:to>
      <xdr:col>20</xdr:col>
      <xdr:colOff>38100</xdr:colOff>
      <xdr:row>97</xdr:row>
      <xdr:rowOff>109043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100170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143059</xdr:rowOff>
    </xdr:from>
    <xdr:to>
      <xdr:col>15</xdr:col>
      <xdr:colOff>101600</xdr:colOff>
      <xdr:row>97</xdr:row>
      <xdr:rowOff>73209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64336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139840</xdr:rowOff>
    </xdr:from>
    <xdr:to>
      <xdr:col>10</xdr:col>
      <xdr:colOff>165100</xdr:colOff>
      <xdr:row>97</xdr:row>
      <xdr:rowOff>69990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9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115551</xdr:rowOff>
    </xdr:from>
    <xdr:to>
      <xdr:col>6</xdr:col>
      <xdr:colOff>38100</xdr:colOff>
      <xdr:row>98</xdr:row>
      <xdr:rowOff>45701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89408</xdr:rowOff>
    </xdr:from>
    <xdr:to>
      <xdr:col>55</xdr:col>
      <xdr:colOff>0</xdr:colOff>
      <xdr:row>38</xdr:row>
      <xdr:rowOff>99695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450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99695</xdr:rowOff>
    </xdr:from>
    <xdr:to>
      <xdr:col>50</xdr:col>
      <xdr:colOff>114300</xdr:colOff>
      <xdr:row>38</xdr:row>
      <xdr:rowOff>101600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4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101600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248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xdr:rowOff>
    </xdr:from>
    <xdr:to>
      <xdr:col>41</xdr:col>
      <xdr:colOff>50800</xdr:colOff>
      <xdr:row>38</xdr:row>
      <xdr:rowOff>111506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48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124985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48895</xdr:rowOff>
    </xdr:from>
    <xdr:to>
      <xdr:col>50</xdr:col>
      <xdr:colOff>165100</xdr:colOff>
      <xdr:row>38</xdr:row>
      <xdr:rowOff>150495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141622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143527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130429</xdr:rowOff>
    </xdr:from>
    <xdr:to>
      <xdr:col>41</xdr:col>
      <xdr:colOff>101600</xdr:colOff>
      <xdr:row>38</xdr:row>
      <xdr:rowOff>60579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51706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60706</xdr:rowOff>
    </xdr:from>
    <xdr:to>
      <xdr:col>36</xdr:col>
      <xdr:colOff>165100</xdr:colOff>
      <xdr:row>38</xdr:row>
      <xdr:rowOff>162306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153433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xdr:rowOff>
    </xdr:from>
    <xdr:to>
      <xdr:col>55</xdr:col>
      <xdr:colOff>0</xdr:colOff>
      <xdr:row>58</xdr:row>
      <xdr:rowOff>50729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951486"/>
          <a:ext cx="8382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7386</xdr:rowOff>
    </xdr:from>
    <xdr:to>
      <xdr:col>50</xdr:col>
      <xdr:colOff>114300</xdr:colOff>
      <xdr:row>58</xdr:row>
      <xdr:rowOff>66136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5148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66136</xdr:rowOff>
    </xdr:from>
    <xdr:to>
      <xdr:col>45</xdr:col>
      <xdr:colOff>177800</xdr:colOff>
      <xdr:row>58</xdr:row>
      <xdr:rowOff>73771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1023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61976</xdr:rowOff>
    </xdr:from>
    <xdr:to>
      <xdr:col>41</xdr:col>
      <xdr:colOff>50800</xdr:colOff>
      <xdr:row>58</xdr:row>
      <xdr:rowOff>73771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06076"/>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171379</xdr:rowOff>
    </xdr:from>
    <xdr:to>
      <xdr:col>55</xdr:col>
      <xdr:colOff>50800</xdr:colOff>
      <xdr:row>58</xdr:row>
      <xdr:rowOff>101529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86306</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5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128036</xdr:rowOff>
    </xdr:from>
    <xdr:to>
      <xdr:col>50</xdr:col>
      <xdr:colOff>165100</xdr:colOff>
      <xdr:row>58</xdr:row>
      <xdr:rowOff>58186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49313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15336</xdr:rowOff>
    </xdr:from>
    <xdr:to>
      <xdr:col>46</xdr:col>
      <xdr:colOff>38100</xdr:colOff>
      <xdr:row>58</xdr:row>
      <xdr:rowOff>116936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108063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22971</xdr:rowOff>
    </xdr:from>
    <xdr:to>
      <xdr:col>41</xdr:col>
      <xdr:colOff>101600</xdr:colOff>
      <xdr:row>58</xdr:row>
      <xdr:rowOff>124571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115698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11176</xdr:rowOff>
    </xdr:from>
    <xdr:to>
      <xdr:col>36</xdr:col>
      <xdr:colOff>165100</xdr:colOff>
      <xdr:row>58</xdr:row>
      <xdr:rowOff>112776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103903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6178</xdr:rowOff>
    </xdr:from>
    <xdr:to>
      <xdr:col>55</xdr:col>
      <xdr:colOff>0</xdr:colOff>
      <xdr:row>78</xdr:row>
      <xdr:rowOff>12464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79278"/>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82550</xdr:rowOff>
    </xdr:from>
    <xdr:to>
      <xdr:col>50</xdr:col>
      <xdr:colOff>114300</xdr:colOff>
      <xdr:row>78</xdr:row>
      <xdr:rowOff>12464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284200"/>
          <a:ext cx="889000" cy="10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82550</xdr:rowOff>
    </xdr:from>
    <xdr:to>
      <xdr:col>45</xdr:col>
      <xdr:colOff>177800</xdr:colOff>
      <xdr:row>77</xdr:row>
      <xdr:rowOff>84589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84200"/>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84589</xdr:rowOff>
    </xdr:from>
    <xdr:to>
      <xdr:col>41</xdr:col>
      <xdr:colOff>50800</xdr:colOff>
      <xdr:row>77</xdr:row>
      <xdr:rowOff>87751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86239"/>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126828</xdr:rowOff>
    </xdr:from>
    <xdr:to>
      <xdr:col>55</xdr:col>
      <xdr:colOff>50800</xdr:colOff>
      <xdr:row>78</xdr:row>
      <xdr:rowOff>56978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149705</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133114</xdr:rowOff>
    </xdr:from>
    <xdr:to>
      <xdr:col>50</xdr:col>
      <xdr:colOff>165100</xdr:colOff>
      <xdr:row>78</xdr:row>
      <xdr:rowOff>63264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79791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1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31750</xdr:rowOff>
    </xdr:from>
    <xdr:to>
      <xdr:col>46</xdr:col>
      <xdr:colOff>38100</xdr:colOff>
      <xdr:row>77</xdr:row>
      <xdr:rowOff>133350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149877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33789</xdr:rowOff>
    </xdr:from>
    <xdr:to>
      <xdr:col>41</xdr:col>
      <xdr:colOff>101600</xdr:colOff>
      <xdr:row>77</xdr:row>
      <xdr:rowOff>135389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151916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0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36951</xdr:rowOff>
    </xdr:from>
    <xdr:to>
      <xdr:col>36</xdr:col>
      <xdr:colOff>165100</xdr:colOff>
      <xdr:row>77</xdr:row>
      <xdr:rowOff>138551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155078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9131</xdr:rowOff>
    </xdr:from>
    <xdr:to>
      <xdr:col>55</xdr:col>
      <xdr:colOff>0</xdr:colOff>
      <xdr:row>98</xdr:row>
      <xdr:rowOff>53290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1231"/>
          <a:ext cx="8382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18428</xdr:rowOff>
    </xdr:from>
    <xdr:to>
      <xdr:col>50</xdr:col>
      <xdr:colOff>114300</xdr:colOff>
      <xdr:row>98</xdr:row>
      <xdr:rowOff>53290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20528"/>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136500</xdr:rowOff>
    </xdr:from>
    <xdr:to>
      <xdr:col>45</xdr:col>
      <xdr:colOff>177800</xdr:colOff>
      <xdr:row>98</xdr:row>
      <xdr:rowOff>18428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7150"/>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103296</xdr:rowOff>
    </xdr:from>
    <xdr:to>
      <xdr:col>41</xdr:col>
      <xdr:colOff>50800</xdr:colOff>
      <xdr:row>97</xdr:row>
      <xdr:rowOff>136500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33946"/>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129781</xdr:rowOff>
    </xdr:from>
    <xdr:to>
      <xdr:col>55</xdr:col>
      <xdr:colOff>50800</xdr:colOff>
      <xdr:row>98</xdr:row>
      <xdr:rowOff>59931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108208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2490</xdr:rowOff>
    </xdr:from>
    <xdr:to>
      <xdr:col>50</xdr:col>
      <xdr:colOff>165100</xdr:colOff>
      <xdr:row>98</xdr:row>
      <xdr:rowOff>104090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139078</xdr:rowOff>
    </xdr:from>
    <xdr:to>
      <xdr:col>46</xdr:col>
      <xdr:colOff>38100</xdr:colOff>
      <xdr:row>98</xdr:row>
      <xdr:rowOff>69228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60355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85700</xdr:rowOff>
    </xdr:from>
    <xdr:to>
      <xdr:col>41</xdr:col>
      <xdr:colOff>101600</xdr:colOff>
      <xdr:row>98</xdr:row>
      <xdr:rowOff>15850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52496</xdr:rowOff>
    </xdr:from>
    <xdr:to>
      <xdr:col>36</xdr:col>
      <xdr:colOff>165100</xdr:colOff>
      <xdr:row>97</xdr:row>
      <xdr:rowOff>154096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52375</xdr:rowOff>
    </xdr:from>
    <xdr:to>
      <xdr:col>85</xdr:col>
      <xdr:colOff>127000</xdr:colOff>
      <xdr:row>37</xdr:row>
      <xdr:rowOff>86116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6025"/>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86116</xdr:rowOff>
    </xdr:from>
    <xdr:to>
      <xdr:col>81</xdr:col>
      <xdr:colOff>50800</xdr:colOff>
      <xdr:row>37</xdr:row>
      <xdr:rowOff>88036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2976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88036</xdr:rowOff>
    </xdr:from>
    <xdr:to>
      <xdr:col>76</xdr:col>
      <xdr:colOff>114300</xdr:colOff>
      <xdr:row>37</xdr:row>
      <xdr:rowOff>118760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31686"/>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92060</xdr:rowOff>
    </xdr:from>
    <xdr:to>
      <xdr:col>71</xdr:col>
      <xdr:colOff>177800</xdr:colOff>
      <xdr:row>37</xdr:row>
      <xdr:rowOff>118760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35710"/>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1575</xdr:rowOff>
    </xdr:from>
    <xdr:to>
      <xdr:col>85</xdr:col>
      <xdr:colOff>177800</xdr:colOff>
      <xdr:row>37</xdr:row>
      <xdr:rowOff>103175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151452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35316</xdr:rowOff>
    </xdr:from>
    <xdr:to>
      <xdr:col>81</xdr:col>
      <xdr:colOff>101600</xdr:colOff>
      <xdr:row>37</xdr:row>
      <xdr:rowOff>136916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128043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37236</xdr:rowOff>
    </xdr:from>
    <xdr:to>
      <xdr:col>76</xdr:col>
      <xdr:colOff>165100</xdr:colOff>
      <xdr:row>37</xdr:row>
      <xdr:rowOff>138836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67960</xdr:rowOff>
    </xdr:from>
    <xdr:to>
      <xdr:col>72</xdr:col>
      <xdr:colOff>38100</xdr:colOff>
      <xdr:row>37</xdr:row>
      <xdr:rowOff>169560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41260</xdr:rowOff>
    </xdr:from>
    <xdr:to>
      <xdr:col>67</xdr:col>
      <xdr:colOff>101600</xdr:colOff>
      <xdr:row>37</xdr:row>
      <xdr:rowOff>142860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98571</xdr:rowOff>
    </xdr:from>
    <xdr:to>
      <xdr:col>85</xdr:col>
      <xdr:colOff>127000</xdr:colOff>
      <xdr:row>57</xdr:row>
      <xdr:rowOff>34030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28321"/>
          <a:ext cx="838200" cy="2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34030</xdr:rowOff>
    </xdr:from>
    <xdr:to>
      <xdr:col>81</xdr:col>
      <xdr:colOff>50800</xdr:colOff>
      <xdr:row>58</xdr:row>
      <xdr:rowOff>3359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6680"/>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3359</xdr:rowOff>
    </xdr:from>
    <xdr:to>
      <xdr:col>76</xdr:col>
      <xdr:colOff>114300</xdr:colOff>
      <xdr:row>58</xdr:row>
      <xdr:rowOff>16351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7459"/>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129794</xdr:rowOff>
    </xdr:from>
    <xdr:to>
      <xdr:col>71</xdr:col>
      <xdr:colOff>177800</xdr:colOff>
      <xdr:row>58</xdr:row>
      <xdr:rowOff>16351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30994"/>
          <a:ext cx="889000" cy="2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47771</xdr:rowOff>
    </xdr:from>
    <xdr:to>
      <xdr:col>85</xdr:col>
      <xdr:colOff>177800</xdr:colOff>
      <xdr:row>55</xdr:row>
      <xdr:rowOff>149371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26198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5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154680</xdr:rowOff>
    </xdr:from>
    <xdr:to>
      <xdr:col>81</xdr:col>
      <xdr:colOff>101600</xdr:colOff>
      <xdr:row>57</xdr:row>
      <xdr:rowOff>84830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75957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124009</xdr:rowOff>
    </xdr:from>
    <xdr:to>
      <xdr:col>76</xdr:col>
      <xdr:colOff>165100</xdr:colOff>
      <xdr:row>58</xdr:row>
      <xdr:rowOff>54159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45286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137001</xdr:rowOff>
    </xdr:from>
    <xdr:to>
      <xdr:col>72</xdr:col>
      <xdr:colOff>38100</xdr:colOff>
      <xdr:row>58</xdr:row>
      <xdr:rowOff>67151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58278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78994</xdr:rowOff>
    </xdr:from>
    <xdr:to>
      <xdr:col>67</xdr:col>
      <xdr:colOff>101600</xdr:colOff>
      <xdr:row>57</xdr:row>
      <xdr:rowOff>9144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20771</xdr:rowOff>
    </xdr:from>
    <xdr:to>
      <xdr:col>85</xdr:col>
      <xdr:colOff>127000</xdr:colOff>
      <xdr:row>78</xdr:row>
      <xdr:rowOff>24715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387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20771</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9387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145365</xdr:rowOff>
    </xdr:from>
    <xdr:to>
      <xdr:col>85</xdr:col>
      <xdr:colOff>177800</xdr:colOff>
      <xdr:row>78</xdr:row>
      <xdr:rowOff>75515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141421</xdr:rowOff>
    </xdr:from>
    <xdr:to>
      <xdr:col>81</xdr:col>
      <xdr:colOff>101600</xdr:colOff>
      <xdr:row>78</xdr:row>
      <xdr:rowOff>71571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62698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435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20599</xdr:rowOff>
    </xdr:from>
    <xdr:to>
      <xdr:col>85</xdr:col>
      <xdr:colOff>127000</xdr:colOff>
      <xdr:row>96</xdr:row>
      <xdr:rowOff>28372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7979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99371</xdr:rowOff>
    </xdr:from>
    <xdr:to>
      <xdr:col>81</xdr:col>
      <xdr:colOff>50800</xdr:colOff>
      <xdr:row>96</xdr:row>
      <xdr:rowOff>28372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387121"/>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99371</xdr:rowOff>
    </xdr:from>
    <xdr:to>
      <xdr:col>76</xdr:col>
      <xdr:colOff>114300</xdr:colOff>
      <xdr:row>95</xdr:row>
      <xdr:rowOff>159931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387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159931</xdr:rowOff>
    </xdr:from>
    <xdr:to>
      <xdr:col>71</xdr:col>
      <xdr:colOff>177800</xdr:colOff>
      <xdr:row>96</xdr:row>
      <xdr:rowOff>7665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47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141249</xdr:rowOff>
    </xdr:from>
    <xdr:to>
      <xdr:col>85</xdr:col>
      <xdr:colOff>177800</xdr:colOff>
      <xdr:row>96</xdr:row>
      <xdr:rowOff>71399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119676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149022</xdr:rowOff>
    </xdr:from>
    <xdr:to>
      <xdr:col>81</xdr:col>
      <xdr:colOff>101600</xdr:colOff>
      <xdr:row>96</xdr:row>
      <xdr:rowOff>79172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70299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48571</xdr:rowOff>
    </xdr:from>
    <xdr:to>
      <xdr:col>76</xdr:col>
      <xdr:colOff>165100</xdr:colOff>
      <xdr:row>95</xdr:row>
      <xdr:rowOff>150171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141298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109131</xdr:rowOff>
    </xdr:from>
    <xdr:to>
      <xdr:col>72</xdr:col>
      <xdr:colOff>38100</xdr:colOff>
      <xdr:row>96</xdr:row>
      <xdr:rowOff>39281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30408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128315</xdr:rowOff>
    </xdr:from>
    <xdr:to>
      <xdr:col>67</xdr:col>
      <xdr:colOff>101600</xdr:colOff>
      <xdr:row>96</xdr:row>
      <xdr:rowOff>58465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49592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民生費について、前年度と比較すると、</a:t>
          </a:r>
          <a:r>
            <a:rPr kumimoji="1" lang="en-US" altLang="ja-JP" sz="1300">
              <a:latin typeface="ＭＳ Ｐゴシック" panose="020B0600070205080204" pitchFamily="50" charset="-128"/>
              <a:ea typeface="ＭＳ Ｐゴシック" panose="020B0600070205080204" pitchFamily="50" charset="-128"/>
            </a:rPr>
            <a:t>8,388</a:t>
          </a:r>
          <a:r>
            <a:rPr kumimoji="1" lang="ja-JP" altLang="en-US" sz="1300">
              <a:latin typeface="ＭＳ Ｐゴシック" panose="020B0600070205080204" pitchFamily="50" charset="-128"/>
              <a:ea typeface="ＭＳ Ｐゴシック" panose="020B0600070205080204" pitchFamily="50" charset="-128"/>
            </a:rPr>
            <a:t>円増加している。これは、公定価格改定等による施設型等給付費の増加、制度が拡充したことによる児童手当の増加、介護・訓練等給付費の増加が要因である。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土木費について、前年度と比較すると、</a:t>
          </a:r>
          <a:r>
            <a:rPr kumimoji="1" lang="en-US" altLang="ja-JP" sz="1300">
              <a:latin typeface="ＭＳ Ｐゴシック" panose="020B0600070205080204" pitchFamily="50" charset="-128"/>
              <a:ea typeface="ＭＳ Ｐゴシック" panose="020B0600070205080204" pitchFamily="50" charset="-128"/>
            </a:rPr>
            <a:t>2,318</a:t>
          </a:r>
          <a:r>
            <a:rPr kumimoji="1" lang="ja-JP" altLang="en-US" sz="1300">
              <a:latin typeface="ＭＳ Ｐゴシック" panose="020B0600070205080204" pitchFamily="50" charset="-128"/>
              <a:ea typeface="ＭＳ Ｐゴシック" panose="020B0600070205080204" pitchFamily="50" charset="-128"/>
            </a:rPr>
            <a:t>円増加している。これは、市営住宅等解体撤去工事による増加が要因である。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教育費について、前年度と比較すると、</a:t>
          </a:r>
          <a:r>
            <a:rPr kumimoji="1" lang="en-US" altLang="ja-JP" sz="1300">
              <a:latin typeface="ＭＳ Ｐゴシック" panose="020B0600070205080204" pitchFamily="50" charset="-128"/>
              <a:ea typeface="ＭＳ Ｐゴシック" panose="020B0600070205080204" pitchFamily="50" charset="-128"/>
            </a:rPr>
            <a:t>14,612</a:t>
          </a:r>
          <a:r>
            <a:rPr kumimoji="1" lang="ja-JP" altLang="en-US" sz="1300">
              <a:latin typeface="ＭＳ Ｐゴシック" panose="020B0600070205080204" pitchFamily="50" charset="-128"/>
              <a:ea typeface="ＭＳ Ｐゴシック" panose="020B0600070205080204" pitchFamily="50" charset="-128"/>
            </a:rPr>
            <a:t>円増加している。これは、各小学校の長寿命化や再編事業、各中学校屋内運動場空調設備整備事業、旧中央公民館・分館解体工事事業による増加が原因である。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a:t>
          </a:r>
          <a:r>
            <a:rPr kumimoji="1" lang="en-US" altLang="ja-JP" sz="1300">
              <a:latin typeface="ＭＳ Ｐゴシック" panose="020B0600070205080204" pitchFamily="50" charset="-128"/>
              <a:ea typeface="ＭＳ Ｐゴシック" panose="020B0600070205080204" pitchFamily="50" charset="-128"/>
            </a:rPr>
            <a:t>181,915</a:t>
          </a:r>
          <a:r>
            <a:rPr kumimoji="1" lang="ja-JP" altLang="en-US" sz="1300">
              <a:latin typeface="ＭＳ Ｐゴシック" panose="020B0600070205080204" pitchFamily="50" charset="-128"/>
              <a:ea typeface="ＭＳ Ｐゴシック" panose="020B0600070205080204" pitchFamily="50" charset="-128"/>
            </a:rPr>
            <a:t>円）で全体の</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を占めており、次いで教育費（</a:t>
          </a:r>
          <a:r>
            <a:rPr kumimoji="1" lang="en-US" altLang="ja-JP" sz="1300">
              <a:latin typeface="ＭＳ Ｐゴシック" panose="020B0600070205080204" pitchFamily="50" charset="-128"/>
              <a:ea typeface="ＭＳ Ｐゴシック" panose="020B0600070205080204" pitchFamily="50" charset="-128"/>
            </a:rPr>
            <a:t>53,159</a:t>
          </a:r>
          <a:r>
            <a:rPr kumimoji="1" lang="ja-JP" altLang="en-US" sz="1300">
              <a:latin typeface="ＭＳ Ｐゴシック" panose="020B0600070205080204" pitchFamily="50" charset="-128"/>
              <a:ea typeface="ＭＳ Ｐゴシック" panose="020B0600070205080204" pitchFamily="50" charset="-128"/>
            </a:rPr>
            <a:t>円）、総務費（</a:t>
          </a:r>
          <a:r>
            <a:rPr kumimoji="1" lang="en-US" altLang="ja-JP" sz="1300">
              <a:latin typeface="ＭＳ Ｐゴシック" panose="020B0600070205080204" pitchFamily="50" charset="-128"/>
              <a:ea typeface="ＭＳ Ｐゴシック" panose="020B0600070205080204" pitchFamily="50" charset="-128"/>
            </a:rPr>
            <a:t>49,120</a:t>
          </a:r>
          <a:r>
            <a:rPr kumimoji="1" lang="ja-JP" altLang="en-US" sz="1300">
              <a:latin typeface="ＭＳ Ｐゴシック" panose="020B0600070205080204" pitchFamily="50" charset="-128"/>
              <a:ea typeface="ＭＳ Ｐゴシック" panose="020B0600070205080204" pitchFamily="50" charset="-128"/>
            </a:rPr>
            <a:t>円）の順となり、合計で全体の</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を占める。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引き続き各事業についてゼロベースでの見直しを図り、スクラップアンドビルドを進めることで、歳出総額の抑制を図る。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ポイント減少している。財政調整基金残高について、適切な財源の確保と歳出の精査により、財政調整基金繰入金の予算</a:t>
          </a:r>
          <a:r>
            <a:rPr kumimoji="1" lang="en-US" altLang="ja-JP" sz="1400">
              <a:latin typeface="ＭＳ ゴシック" pitchFamily="49" charset="-128"/>
              <a:ea typeface="ＭＳ ゴシック" pitchFamily="49" charset="-128"/>
            </a:rPr>
            <a:t>2.340</a:t>
          </a:r>
          <a:r>
            <a:rPr kumimoji="1" lang="ja-JP" altLang="en-US" sz="1400">
              <a:latin typeface="ＭＳ ゴシック" pitchFamily="49" charset="-128"/>
              <a:ea typeface="ＭＳ ゴシック" pitchFamily="49" charset="-128"/>
            </a:rPr>
            <a:t>百万円に対して、決算では</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百万円に留め、</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年度決算の剰余金の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百万円の積立てを行い増加した。社会情勢等が不透明な中、今後も健全な行財政運営を行うために、さらなる行財政改革に努めていく。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黒字額は前年度と比較すると、主に一般会計が減少している。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歳入総額が</a:t>
          </a:r>
          <a:r>
            <a:rPr kumimoji="1" lang="en-US" altLang="ja-JP" sz="1400">
              <a:latin typeface="ＭＳ ゴシック" pitchFamily="49" charset="-128"/>
              <a:ea typeface="ＭＳ ゴシック" pitchFamily="49" charset="-128"/>
            </a:rPr>
            <a:t>2,241</a:t>
          </a:r>
          <a:r>
            <a:rPr kumimoji="1" lang="ja-JP" altLang="en-US" sz="1400">
              <a:latin typeface="ＭＳ ゴシック" pitchFamily="49" charset="-128"/>
              <a:ea typeface="ＭＳ ゴシック" pitchFamily="49" charset="-128"/>
            </a:rPr>
            <a:t>百万円増加しているが、歳出総額が</a:t>
          </a:r>
          <a:r>
            <a:rPr kumimoji="1" lang="en-US" altLang="ja-JP" sz="1400">
              <a:latin typeface="ＭＳ ゴシック" pitchFamily="49" charset="-128"/>
              <a:ea typeface="ＭＳ ゴシック" pitchFamily="49" charset="-128"/>
            </a:rPr>
            <a:t>2,508</a:t>
          </a:r>
          <a:r>
            <a:rPr kumimoji="1" lang="ja-JP" altLang="en-US" sz="1400">
              <a:latin typeface="ＭＳ ゴシック" pitchFamily="49" charset="-128"/>
              <a:ea typeface="ＭＳ ゴシック" pitchFamily="49" charset="-128"/>
            </a:rPr>
            <a:t>百万円増加していることが要因である。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歳出について、性質別では普通建設事業費が</a:t>
          </a:r>
          <a:r>
            <a:rPr kumimoji="1" lang="en-US" altLang="ja-JP" sz="1400">
              <a:latin typeface="ＭＳ ゴシック" pitchFamily="49" charset="-128"/>
              <a:ea typeface="ＭＳ ゴシック" pitchFamily="49" charset="-128"/>
            </a:rPr>
            <a:t>842</a:t>
          </a:r>
          <a:r>
            <a:rPr kumimoji="1" lang="ja-JP" altLang="en-US" sz="1400">
              <a:latin typeface="ＭＳ ゴシック" pitchFamily="49" charset="-128"/>
              <a:ea typeface="ＭＳ ゴシック" pitchFamily="49" charset="-128"/>
            </a:rPr>
            <a:t>百万円、目的別では教育費が</a:t>
          </a:r>
          <a:r>
            <a:rPr kumimoji="1" lang="en-US" altLang="ja-JP" sz="1400">
              <a:latin typeface="ＭＳ ゴシック" pitchFamily="49" charset="-128"/>
              <a:ea typeface="ＭＳ ゴシック" pitchFamily="49" charset="-128"/>
            </a:rPr>
            <a:t>1,706</a:t>
          </a:r>
          <a:r>
            <a:rPr kumimoji="1" lang="ja-JP" altLang="en-US" sz="1400">
              <a:latin typeface="ＭＳ ゴシック" pitchFamily="49" charset="-128"/>
              <a:ea typeface="ＭＳ ゴシック" pitchFamily="49" charset="-128"/>
            </a:rPr>
            <a:t>百万円増加していることが要因である。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複数の大型事業を控える中で、持続可能で健全な財政運営をするために、税収や国・県の補助金等の確保に努めることはもちろん、事業のスクラップ（廃止や縮小）による財源確保や行財政の効率化などによって、財政健全化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49618354</v>
      </c>
      <c r="BO4" s="449"/>
      <c r="BP4" s="449"/>
      <c r="BQ4" s="449"/>
      <c r="BR4" s="449"/>
      <c r="BS4" s="449"/>
      <c r="BT4" s="449"/>
      <c r="BU4" s="450"/>
      <c r="BV4" s="448">
        <v>47377842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48625519</v>
      </c>
      <c r="BO5" s="420"/>
      <c r="BP5" s="420"/>
      <c r="BQ5" s="420"/>
      <c r="BR5" s="420"/>
      <c r="BS5" s="420"/>
      <c r="BT5" s="420"/>
      <c r="BU5" s="421"/>
      <c r="BV5" s="419">
        <v>46117676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92.1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992835</v>
      </c>
      <c r="BO6" s="420"/>
      <c r="BP6" s="420"/>
      <c r="BQ6" s="420"/>
      <c r="BR6" s="420"/>
      <c r="BS6" s="420"/>
      <c r="BT6" s="420"/>
      <c r="BU6" s="421"/>
      <c r="BV6" s="419">
        <v>1260166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92.5</v>
      </c>
      <c r="CU6" s="563"/>
      <c r="CV6" s="563"/>
      <c r="CW6" s="563"/>
      <c r="CX6" s="563"/>
      <c r="CY6" s="563"/>
      <c r="CZ6" s="563"/>
      <c r="DA6" s="564"/>
      <c r="DB6" s="562">
        <v>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360692</v>
      </c>
      <c r="BO7" s="420"/>
      <c r="BP7" s="420"/>
      <c r="BQ7" s="420"/>
      <c r="BR7" s="420"/>
      <c r="BS7" s="420"/>
      <c r="BT7" s="420"/>
      <c r="BU7" s="421"/>
      <c r="BV7" s="419">
        <v>258940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25809217</v>
      </c>
      <c r="CU7" s="420"/>
      <c r="CV7" s="420"/>
      <c r="CW7" s="420"/>
      <c r="CX7" s="420"/>
      <c r="CY7" s="420"/>
      <c r="CZ7" s="420"/>
      <c r="DA7" s="421"/>
      <c r="DB7" s="419">
        <v>25062883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632143</v>
      </c>
      <c r="BO8" s="420"/>
      <c r="BP8" s="420"/>
      <c r="BQ8" s="420"/>
      <c r="BR8" s="420"/>
      <c r="BS8" s="420"/>
      <c r="BT8" s="420"/>
      <c r="BU8" s="421"/>
      <c r="BV8" s="419">
        <v>1001226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120922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-369083</v>
      </c>
      <c r="BO9" s="420"/>
      <c r="BP9" s="420"/>
      <c r="BQ9" s="420"/>
      <c r="BR9" s="420"/>
      <c r="BS9" s="420"/>
      <c r="BT9" s="420"/>
      <c r="BU9" s="421"/>
      <c r="BV9" s="419">
        <v>-944567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124111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506794</v>
      </c>
      <c r="BO10" s="420"/>
      <c r="BP10" s="420"/>
      <c r="BQ10" s="420"/>
      <c r="BR10" s="420"/>
      <c r="BS10" s="420"/>
      <c r="BT10" s="420"/>
      <c r="BU10" s="421"/>
      <c r="BV10" s="419">
        <v>338890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130712</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118556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116921</v>
      </c>
      <c r="S13" s="507"/>
      <c r="T13" s="507"/>
      <c r="U13" s="507"/>
      <c r="V13" s="508"/>
      <c r="W13" s="509" t="s">
        <v>131</v>
      </c>
      <c r="X13" s="405"/>
      <c r="Y13" s="405"/>
      <c r="Z13" s="405"/>
      <c r="AA13" s="405"/>
      <c r="AB13" s="406"/>
      <c r="AC13" s="372">
        <v>674</v>
      </c>
      <c r="AD13" s="373"/>
      <c r="AE13" s="373"/>
      <c r="AF13" s="373"/>
      <c r="AG13" s="374"/>
      <c r="AH13" s="372">
        <v>741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68423</v>
      </c>
      <c r="BO13" s="420"/>
      <c r="BP13" s="420"/>
      <c r="BQ13" s="420"/>
      <c r="BR13" s="420"/>
      <c r="BS13" s="420"/>
      <c r="BT13" s="420"/>
      <c r="BU13" s="421"/>
      <c r="BV13" s="419">
        <v>-605677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3.8</v>
      </c>
      <c r="CU13" s="417"/>
      <c r="CV13" s="417"/>
      <c r="CW13" s="417"/>
      <c r="CX13" s="417"/>
      <c r="CY13" s="417"/>
      <c r="CZ13" s="417"/>
      <c r="DA13" s="418"/>
      <c r="DB13" s="416">
        <v>3.8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119250</v>
      </c>
      <c r="S14" s="507"/>
      <c r="T14" s="507"/>
      <c r="U14" s="507"/>
      <c r="V14" s="508"/>
      <c r="W14" s="510"/>
      <c r="X14" s="408"/>
      <c r="Y14" s="408"/>
      <c r="Z14" s="408"/>
      <c r="AA14" s="408"/>
      <c r="AB14" s="409"/>
      <c r="AC14" s="499">
        <v>1.3</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23.8</v>
      </c>
      <c r="CU14" s="517"/>
      <c r="CV14" s="517"/>
      <c r="CW14" s="517"/>
      <c r="CX14" s="517"/>
      <c r="CY14" s="517"/>
      <c r="CZ14" s="517"/>
      <c r="DA14" s="518"/>
      <c r="DB14" s="516">
        <v>22.9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117722</v>
      </c>
      <c r="S15" s="507"/>
      <c r="T15" s="507"/>
      <c r="U15" s="507"/>
      <c r="V15" s="508"/>
      <c r="W15" s="509" t="s">
        <v>137</v>
      </c>
      <c r="X15" s="405"/>
      <c r="Y15" s="405"/>
      <c r="Z15" s="405"/>
      <c r="AA15" s="405"/>
      <c r="AB15" s="406"/>
      <c r="AC15" s="372">
        <v>11238</v>
      </c>
      <c r="AD15" s="373"/>
      <c r="AE15" s="373"/>
      <c r="AF15" s="373"/>
      <c r="AG15" s="374"/>
      <c r="AH15" s="372">
        <v>12124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14670731</v>
      </c>
      <c r="BO15" s="449"/>
      <c r="BP15" s="449"/>
      <c r="BQ15" s="449"/>
      <c r="BR15" s="449"/>
      <c r="BS15" s="449"/>
      <c r="BT15" s="449"/>
      <c r="BU15" s="450"/>
      <c r="BV15" s="448">
        <v>14621739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22.3</v>
      </c>
      <c r="AD16" s="500"/>
      <c r="AE16" s="500"/>
      <c r="AF16" s="500"/>
      <c r="AG16" s="501"/>
      <c r="AH16" s="499">
        <v>23.6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21676563</v>
      </c>
      <c r="BO16" s="420"/>
      <c r="BP16" s="420"/>
      <c r="BQ16" s="420"/>
      <c r="BR16" s="420"/>
      <c r="BS16" s="420"/>
      <c r="BT16" s="420"/>
      <c r="BU16" s="421"/>
      <c r="BV16" s="419">
        <v>20864731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38531</v>
      </c>
      <c r="AD17" s="373"/>
      <c r="AE17" s="373"/>
      <c r="AF17" s="373"/>
      <c r="AG17" s="374"/>
      <c r="AH17" s="372">
        <v>38492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18661760</v>
      </c>
      <c r="BO17" s="420"/>
      <c r="BP17" s="420"/>
      <c r="BQ17" s="420"/>
      <c r="BR17" s="420"/>
      <c r="BS17" s="420"/>
      <c r="BT17" s="420"/>
      <c r="BU17" s="421"/>
      <c r="BV17" s="419">
        <v>18584134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39.56</v>
      </c>
      <c r="M18" s="472"/>
      <c r="N18" s="472"/>
      <c r="O18" s="472"/>
      <c r="P18" s="472"/>
      <c r="Q18" s="472"/>
      <c r="R18" s="473"/>
      <c r="S18" s="473"/>
      <c r="T18" s="473"/>
      <c r="U18" s="473"/>
      <c r="V18" s="474"/>
      <c r="W18" s="490"/>
      <c r="X18" s="491"/>
      <c r="Y18" s="491"/>
      <c r="Z18" s="491"/>
      <c r="AA18" s="491"/>
      <c r="AB18" s="515"/>
      <c r="AC18" s="389">
        <v>76.400000000000006</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24844674</v>
      </c>
      <c r="BO18" s="420"/>
      <c r="BP18" s="420"/>
      <c r="BQ18" s="420"/>
      <c r="BR18" s="420"/>
      <c r="BS18" s="420"/>
      <c r="BT18" s="420"/>
      <c r="BU18" s="421"/>
      <c r="BV18" s="419">
        <v>23566120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3057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32685310</v>
      </c>
      <c r="BO19" s="420"/>
      <c r="BP19" s="420"/>
      <c r="BQ19" s="420"/>
      <c r="BR19" s="420"/>
      <c r="BS19" s="420"/>
      <c r="BT19" s="420"/>
      <c r="BU19" s="421"/>
      <c r="BV19" s="419">
        <v>31930568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51330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28526389</v>
      </c>
      <c r="BO22" s="449"/>
      <c r="BP22" s="449"/>
      <c r="BQ22" s="449"/>
      <c r="BR22" s="449"/>
      <c r="BS22" s="449"/>
      <c r="BT22" s="449"/>
      <c r="BU22" s="450"/>
      <c r="BV22" s="448">
        <v>29905863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18509448</v>
      </c>
      <c r="BO23" s="420"/>
      <c r="BP23" s="420"/>
      <c r="BQ23" s="420"/>
      <c r="BR23" s="420"/>
      <c r="BS23" s="420"/>
      <c r="BT23" s="420"/>
      <c r="BU23" s="421"/>
      <c r="BV23" s="419">
        <v>20183040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9540</v>
      </c>
      <c r="R24" s="373"/>
      <c r="S24" s="373"/>
      <c r="T24" s="373"/>
      <c r="U24" s="373"/>
      <c r="V24" s="374"/>
      <c r="W24" s="462"/>
      <c r="X24" s="399"/>
      <c r="Y24" s="400"/>
      <c r="Z24" s="375" t="s">
        <v>162</v>
      </c>
      <c r="AA24" s="376"/>
      <c r="AB24" s="376"/>
      <c r="AC24" s="376"/>
      <c r="AD24" s="376"/>
      <c r="AE24" s="376"/>
      <c r="AF24" s="376"/>
      <c r="AG24" s="377"/>
      <c r="AH24" s="372">
        <v>788</v>
      </c>
      <c r="AI24" s="373"/>
      <c r="AJ24" s="373"/>
      <c r="AK24" s="373"/>
      <c r="AL24" s="374"/>
      <c r="AM24" s="372">
        <v>2583064</v>
      </c>
      <c r="AN24" s="373"/>
      <c r="AO24" s="373"/>
      <c r="AP24" s="373"/>
      <c r="AQ24" s="373"/>
      <c r="AR24" s="374"/>
      <c r="AS24" s="372">
        <v>3278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13039009</v>
      </c>
      <c r="BO24" s="420"/>
      <c r="BP24" s="420"/>
      <c r="BQ24" s="420"/>
      <c r="BR24" s="420"/>
      <c r="BS24" s="420"/>
      <c r="BT24" s="420"/>
      <c r="BU24" s="421"/>
      <c r="BV24" s="419">
        <v>12724357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29915437</v>
      </c>
      <c r="BO25" s="449"/>
      <c r="BP25" s="449"/>
      <c r="BQ25" s="449"/>
      <c r="BR25" s="449"/>
      <c r="BS25" s="449"/>
      <c r="BT25" s="449"/>
      <c r="BU25" s="450"/>
      <c r="BV25" s="448">
        <v>37703510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7060</v>
      </c>
      <c r="R26" s="373"/>
      <c r="S26" s="373"/>
      <c r="T26" s="373"/>
      <c r="U26" s="373"/>
      <c r="V26" s="374"/>
      <c r="W26" s="462"/>
      <c r="X26" s="399"/>
      <c r="Y26" s="400"/>
      <c r="Z26" s="375" t="s">
        <v>168</v>
      </c>
      <c r="AA26" s="430"/>
      <c r="AB26" s="430"/>
      <c r="AC26" s="430"/>
      <c r="AD26" s="430"/>
      <c r="AE26" s="430"/>
      <c r="AF26" s="430"/>
      <c r="AG26" s="431"/>
      <c r="AH26" s="372">
        <v>88</v>
      </c>
      <c r="AI26" s="373"/>
      <c r="AJ26" s="373"/>
      <c r="AK26" s="373"/>
      <c r="AL26" s="374"/>
      <c r="AM26" s="372">
        <v>326304</v>
      </c>
      <c r="AN26" s="373"/>
      <c r="AO26" s="373"/>
      <c r="AP26" s="373"/>
      <c r="AQ26" s="373"/>
      <c r="AR26" s="374"/>
      <c r="AS26" s="372">
        <v>3708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6220</v>
      </c>
      <c r="R27" s="373"/>
      <c r="S27" s="373"/>
      <c r="T27" s="373"/>
      <c r="U27" s="373"/>
      <c r="V27" s="374"/>
      <c r="W27" s="462"/>
      <c r="X27" s="399"/>
      <c r="Y27" s="400"/>
      <c r="Z27" s="375" t="s">
        <v>171</v>
      </c>
      <c r="AA27" s="376"/>
      <c r="AB27" s="376"/>
      <c r="AC27" s="376"/>
      <c r="AD27" s="376"/>
      <c r="AE27" s="376"/>
      <c r="AF27" s="376"/>
      <c r="AG27" s="377"/>
      <c r="AH27" s="372">
        <v>47</v>
      </c>
      <c r="AI27" s="373"/>
      <c r="AJ27" s="373"/>
      <c r="AK27" s="373"/>
      <c r="AL27" s="374"/>
      <c r="AM27" s="372">
        <v>157452</v>
      </c>
      <c r="AN27" s="373"/>
      <c r="AO27" s="373"/>
      <c r="AP27" s="373"/>
      <c r="AQ27" s="373"/>
      <c r="AR27" s="374"/>
      <c r="AS27" s="372">
        <v>3350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452049</v>
      </c>
      <c r="BO27" s="454"/>
      <c r="BP27" s="454"/>
      <c r="BQ27" s="454"/>
      <c r="BR27" s="454"/>
      <c r="BS27" s="454"/>
      <c r="BT27" s="454"/>
      <c r="BU27" s="455"/>
      <c r="BV27" s="453">
        <v>452023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5560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4563055</v>
      </c>
      <c r="BO28" s="449"/>
      <c r="BP28" s="449"/>
      <c r="BQ28" s="449"/>
      <c r="BR28" s="449"/>
      <c r="BS28" s="449"/>
      <c r="BT28" s="449"/>
      <c r="BU28" s="450"/>
      <c r="BV28" s="448">
        <v>4256261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21</v>
      </c>
      <c r="M29" s="373"/>
      <c r="N29" s="373"/>
      <c r="O29" s="373"/>
      <c r="P29" s="374"/>
      <c r="Q29" s="372">
        <v>5090</v>
      </c>
      <c r="R29" s="373"/>
      <c r="S29" s="373"/>
      <c r="T29" s="373"/>
      <c r="U29" s="373"/>
      <c r="V29" s="374"/>
      <c r="W29" s="463"/>
      <c r="X29" s="464"/>
      <c r="Y29" s="465"/>
      <c r="Z29" s="375" t="s">
        <v>177</v>
      </c>
      <c r="AA29" s="376"/>
      <c r="AB29" s="376"/>
      <c r="AC29" s="376"/>
      <c r="AD29" s="376"/>
      <c r="AE29" s="376"/>
      <c r="AF29" s="376"/>
      <c r="AG29" s="377"/>
      <c r="AH29" s="372">
        <v>835</v>
      </c>
      <c r="AI29" s="373"/>
      <c r="AJ29" s="373"/>
      <c r="AK29" s="373"/>
      <c r="AL29" s="374"/>
      <c r="AM29" s="372">
        <v>2740516</v>
      </c>
      <c r="AN29" s="373"/>
      <c r="AO29" s="373"/>
      <c r="AP29" s="373"/>
      <c r="AQ29" s="373"/>
      <c r="AR29" s="374"/>
      <c r="AS29" s="372">
        <v>3282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211282</v>
      </c>
      <c r="BO29" s="420"/>
      <c r="BP29" s="420"/>
      <c r="BQ29" s="420"/>
      <c r="BR29" s="420"/>
      <c r="BS29" s="420"/>
      <c r="BT29" s="420"/>
      <c r="BU29" s="421"/>
      <c r="BV29" s="419">
        <v>176091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4525714</v>
      </c>
      <c r="BO30" s="454"/>
      <c r="BP30" s="454"/>
      <c r="BQ30" s="454"/>
      <c r="BR30" s="454"/>
      <c r="BS30" s="454"/>
      <c r="BT30" s="454"/>
      <c r="BU30" s="455"/>
      <c r="BV30" s="453">
        <v>4792197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上水道事業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橿原市土地開発公社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飛鳥広域行政事務組合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BRPWNFPDJtafEQa9flj9yOCNoxGhMurZ1zj2lwptKHRf7N3sCT/LL9pK0nE6KKCnvi+vqPCQ0mLDIL1H1cxYg==" saltValue="Gnqcd9Wp4fqawFDpcOBJ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1" sqref="K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12.68</v>
      </c>
      <c r="G34" s="33">
        <v>11.7</v>
      </c>
      <c r="H34" s="33">
        <v>12.06</v>
      </c>
      <c r="I34" s="33">
        <v>11.74</v>
      </c>
      <c r="J34" s="34">
        <v>11.63</v>
      </c>
      <c r="K34" s="22"/>
      <c r="L34" s="22"/>
      <c r="M34" s="22"/>
      <c r="N34" s="22"/>
      <c r="O34" s="22"/>
      <c r="P34" s="22"/>
    </row>
    <row r="35" spans="1:16" ht="39" customHeight="1" x14ac:dyDescent="0.2">
      <c r="A35" s="22"/>
      <c r="B35" s="35"/>
      <c r="C35" s="1145" t="s">
        <v>530</v>
      </c>
      <c r="D35" s="1146"/>
      <c r="E35" s="1147"/>
      <c r="F35" s="36">
        <v>2</v>
      </c>
      <c r="G35" s="37">
        <v>3.28</v>
      </c>
      <c r="H35" s="37">
        <v>5.16</v>
      </c>
      <c r="I35" s="37">
        <v>6.59</v>
      </c>
      <c r="J35" s="38">
        <v>7.68</v>
      </c>
      <c r="K35" s="22"/>
      <c r="L35" s="22"/>
      <c r="M35" s="22"/>
      <c r="N35" s="22"/>
      <c r="O35" s="22"/>
      <c r="P35" s="22"/>
    </row>
    <row r="36" spans="1:16" ht="39" customHeight="1" x14ac:dyDescent="0.2">
      <c r="A36" s="22"/>
      <c r="B36" s="35"/>
      <c r="C36" s="1145" t="s">
        <v>531</v>
      </c>
      <c r="D36" s="1146"/>
      <c r="E36" s="1147"/>
      <c r="F36" s="36">
        <v>1.82</v>
      </c>
      <c r="G36" s="37">
        <v>2.16</v>
      </c>
      <c r="H36" s="37">
        <v>2.71</v>
      </c>
      <c r="I36" s="37">
        <v>2.8</v>
      </c>
      <c r="J36" s="38">
        <v>3.27</v>
      </c>
      <c r="K36" s="22"/>
      <c r="L36" s="22"/>
      <c r="M36" s="22"/>
      <c r="N36" s="22"/>
      <c r="O36" s="22"/>
      <c r="P36" s="22"/>
    </row>
    <row r="37" spans="1:16" ht="39" customHeight="1" x14ac:dyDescent="0.2">
      <c r="A37" s="22"/>
      <c r="B37" s="35"/>
      <c r="C37" s="1145" t="s">
        <v>532</v>
      </c>
      <c r="D37" s="1146"/>
      <c r="E37" s="1147"/>
      <c r="F37" s="36">
        <v>5.0199999999999996</v>
      </c>
      <c r="G37" s="37">
        <v>9.98</v>
      </c>
      <c r="H37" s="37">
        <v>7.9</v>
      </c>
      <c r="I37" s="37">
        <v>3.99</v>
      </c>
      <c r="J37" s="38">
        <v>2.44</v>
      </c>
      <c r="K37" s="22"/>
      <c r="L37" s="22"/>
      <c r="M37" s="22"/>
      <c r="N37" s="22"/>
      <c r="O37" s="22"/>
      <c r="P37" s="22"/>
    </row>
    <row r="38" spans="1:16" ht="39" customHeight="1" x14ac:dyDescent="0.2">
      <c r="A38" s="22"/>
      <c r="B38" s="35"/>
      <c r="C38" s="1145" t="s">
        <v>533</v>
      </c>
      <c r="D38" s="1146"/>
      <c r="E38" s="1147"/>
      <c r="F38" s="36">
        <v>1.22</v>
      </c>
      <c r="G38" s="37">
        <v>1.1399999999999999</v>
      </c>
      <c r="H38" s="37">
        <v>0.97</v>
      </c>
      <c r="I38" s="37">
        <v>1.31</v>
      </c>
      <c r="J38" s="38">
        <v>1.04</v>
      </c>
      <c r="K38" s="22"/>
      <c r="L38" s="22"/>
      <c r="M38" s="22"/>
      <c r="N38" s="22"/>
      <c r="O38" s="22"/>
      <c r="P38" s="22"/>
    </row>
    <row r="39" spans="1:16" ht="39" customHeight="1" x14ac:dyDescent="0.2">
      <c r="A39" s="22"/>
      <c r="B39" s="35"/>
      <c r="C39" s="1145" t="s">
        <v>534</v>
      </c>
      <c r="D39" s="1146"/>
      <c r="E39" s="1147"/>
      <c r="F39" s="36">
        <v>0.01</v>
      </c>
      <c r="G39" s="37">
        <v>0.01</v>
      </c>
      <c r="H39" s="37">
        <v>0.01</v>
      </c>
      <c r="I39" s="37">
        <v>0.02</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ONSZPaJJNuVFuT8lv0JVAf4CifCRe+7G+K38AVYQohKMSEulbRM/QVutqXozhIOolSnL8o9AR6XezQ2YeLoIA==" saltValue="8HLcq5K3cO1prttLxXHs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R64" sqref="R6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3508</v>
      </c>
      <c r="L45" s="60">
        <v>3607</v>
      </c>
      <c r="M45" s="60">
        <v>3458</v>
      </c>
      <c r="N45" s="60">
        <v>3320</v>
      </c>
      <c r="O45" s="61">
        <v>3219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717</v>
      </c>
      <c r="L48" s="64">
        <v>703</v>
      </c>
      <c r="M48" s="64">
        <v>746</v>
      </c>
      <c r="N48" s="64">
        <v>746</v>
      </c>
      <c r="O48" s="65">
        <v>726</v>
      </c>
      <c r="P48" s="48"/>
      <c r="Q48" s="48"/>
      <c r="R48" s="48"/>
      <c r="S48" s="48"/>
      <c r="T48" s="48"/>
      <c r="U48" s="48"/>
    </row>
    <row r="49" spans="1:21" ht="30.75" customHeight="1" x14ac:dyDescent="0.2">
      <c r="A49" s="48"/>
      <c r="B49" s="1178"/>
      <c r="C49" s="1179"/>
      <c r="D49" s="62"/>
      <c r="E49" s="1155" t="s">
        <v>14</v>
      </c>
      <c r="F49" s="1155"/>
      <c r="G49" s="1155"/>
      <c r="H49" s="1155"/>
      <c r="I49" s="1155"/>
      <c r="J49" s="1156"/>
      <c r="K49" s="63">
        <v>100</v>
      </c>
      <c r="L49" s="64">
        <v>93</v>
      </c>
      <c r="M49" s="64">
        <v>93</v>
      </c>
      <c r="N49" s="64">
        <v>96</v>
      </c>
      <c r="O49" s="65">
        <v>106</v>
      </c>
      <c r="P49" s="48"/>
      <c r="Q49" s="48"/>
      <c r="R49" s="48"/>
      <c r="S49" s="48"/>
      <c r="T49" s="48"/>
      <c r="U49" s="48"/>
    </row>
    <row r="50" spans="1:21" ht="30.75" customHeight="1" x14ac:dyDescent="0.2">
      <c r="A50" s="48"/>
      <c r="B50" s="1178"/>
      <c r="C50" s="1179"/>
      <c r="D50" s="62"/>
      <c r="E50" s="1155" t="s">
        <v>15</v>
      </c>
      <c r="F50" s="1155"/>
      <c r="G50" s="1155"/>
      <c r="H50" s="1155"/>
      <c r="I50" s="1155"/>
      <c r="J50" s="1156"/>
      <c r="K50" s="63">
        <v>233</v>
      </c>
      <c r="L50" s="64">
        <v>234</v>
      </c>
      <c r="M50" s="64">
        <v>243</v>
      </c>
      <c r="N50" s="64">
        <v>243</v>
      </c>
      <c r="O50" s="65">
        <v>243</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4064</v>
      </c>
      <c r="L52" s="64">
        <v>3781</v>
      </c>
      <c r="M52" s="64">
        <v>3679</v>
      </c>
      <c r="N52" s="64">
        <v>3541</v>
      </c>
      <c r="O52" s="65">
        <v>3438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494</v>
      </c>
      <c r="L53" s="69">
        <v>856</v>
      </c>
      <c r="M53" s="69">
        <v>861</v>
      </c>
      <c r="N53" s="69">
        <v>864</v>
      </c>
      <c r="O53" s="70">
        <v>856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DS4Kl2226tttbymialMfY0rd4aDrsokjxI/VUcEqmes6v3zpgYLFYxVz/XcQtGcLwpbV35KzIRdtGOIa6Cfw==" saltValue="ZqGWhEnUlCa4i4jZLL0y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S40" sqref="S4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36323</v>
      </c>
      <c r="J41" s="344">
        <v>35194</v>
      </c>
      <c r="K41" s="344">
        <v>32131</v>
      </c>
      <c r="L41" s="344">
        <v>29906</v>
      </c>
      <c r="M41" s="345">
        <v>28526</v>
      </c>
    </row>
    <row r="42" spans="2:13" ht="27.75" customHeight="1" x14ac:dyDescent="0.2">
      <c r="B42" s="1186"/>
      <c r="C42" s="1187"/>
      <c r="D42" s="106"/>
      <c r="E42" s="1190" t="s">
        <v>32</v>
      </c>
      <c r="F42" s="1190"/>
      <c r="G42" s="1190"/>
      <c r="H42" s="1191"/>
      <c r="I42" s="346">
        <v>3962</v>
      </c>
      <c r="J42" s="347">
        <v>3559</v>
      </c>
      <c r="K42" s="347">
        <v>3316</v>
      </c>
      <c r="L42" s="347">
        <v>3073</v>
      </c>
      <c r="M42" s="348">
        <v>2830</v>
      </c>
    </row>
    <row r="43" spans="2:13" ht="27.75" customHeight="1" x14ac:dyDescent="0.2">
      <c r="B43" s="1186"/>
      <c r="C43" s="1187"/>
      <c r="D43" s="106"/>
      <c r="E43" s="1190" t="s">
        <v>33</v>
      </c>
      <c r="F43" s="1190"/>
      <c r="G43" s="1190"/>
      <c r="H43" s="1191"/>
      <c r="I43" s="346">
        <v>8875</v>
      </c>
      <c r="J43" s="347">
        <v>8252</v>
      </c>
      <c r="K43" s="347">
        <v>8509</v>
      </c>
      <c r="L43" s="347">
        <v>8790</v>
      </c>
      <c r="M43" s="348">
        <v>8537</v>
      </c>
    </row>
    <row r="44" spans="2:13" ht="27.75" customHeight="1" x14ac:dyDescent="0.2">
      <c r="B44" s="1186"/>
      <c r="C44" s="1187"/>
      <c r="D44" s="106"/>
      <c r="E44" s="1190" t="s">
        <v>34</v>
      </c>
      <c r="F44" s="1190"/>
      <c r="G44" s="1190"/>
      <c r="H44" s="1191"/>
      <c r="I44" s="346">
        <v>398</v>
      </c>
      <c r="J44" s="347">
        <v>427</v>
      </c>
      <c r="K44" s="347">
        <v>417</v>
      </c>
      <c r="L44" s="347">
        <v>388</v>
      </c>
      <c r="M44" s="348">
        <v>400</v>
      </c>
    </row>
    <row r="45" spans="2:13" ht="27.75" customHeight="1" x14ac:dyDescent="0.2">
      <c r="B45" s="1186"/>
      <c r="C45" s="1187"/>
      <c r="D45" s="106"/>
      <c r="E45" s="1190" t="s">
        <v>35</v>
      </c>
      <c r="F45" s="1190"/>
      <c r="G45" s="1190"/>
      <c r="H45" s="1191"/>
      <c r="I45" s="346">
        <v>5426</v>
      </c>
      <c r="J45" s="347">
        <v>5470</v>
      </c>
      <c r="K45" s="347">
        <v>5585</v>
      </c>
      <c r="L45" s="347">
        <v>5710</v>
      </c>
      <c r="M45" s="348">
        <v>5890</v>
      </c>
    </row>
    <row r="46" spans="2:13" ht="27.75" customHeight="1" x14ac:dyDescent="0.2">
      <c r="B46" s="1186"/>
      <c r="C46" s="1187"/>
      <c r="D46" s="107"/>
      <c r="E46" s="1190" t="s">
        <v>36</v>
      </c>
      <c r="F46" s="1190"/>
      <c r="G46" s="1190"/>
      <c r="H46" s="1191"/>
      <c r="I46" s="346">
        <v>2920</v>
      </c>
      <c r="J46" s="347">
        <v>2876</v>
      </c>
      <c r="K46" s="347">
        <v>2610</v>
      </c>
      <c r="L46" s="347">
        <v>2375</v>
      </c>
      <c r="M46" s="348">
        <v>2282</v>
      </c>
    </row>
    <row r="47" spans="2:13" ht="27.75" customHeight="1" x14ac:dyDescent="0.2">
      <c r="B47" s="1186"/>
      <c r="C47" s="1187"/>
      <c r="D47" s="108"/>
      <c r="E47" s="1200" t="s">
        <v>37</v>
      </c>
      <c r="F47" s="1201"/>
      <c r="G47" s="1201"/>
      <c r="H47" s="1202"/>
      <c r="I47" s="346" t="s">
        <v>484</v>
      </c>
      <c r="J47" s="347" t="s">
        <v>484</v>
      </c>
      <c r="K47" s="347" t="s">
        <v>484</v>
      </c>
      <c r="L47" s="347" t="s">
        <v>484</v>
      </c>
      <c r="M47" s="348" t="s">
        <v>484</v>
      </c>
    </row>
    <row r="48" spans="2:13" ht="27.75" customHeight="1" x14ac:dyDescent="0.2">
      <c r="B48" s="1186"/>
      <c r="C48" s="1187"/>
      <c r="D48" s="106"/>
      <c r="E48" s="1190" t="s">
        <v>38</v>
      </c>
      <c r="F48" s="1190"/>
      <c r="G48" s="1190"/>
      <c r="H48" s="1191"/>
      <c r="I48" s="346" t="s">
        <v>484</v>
      </c>
      <c r="J48" s="347" t="s">
        <v>484</v>
      </c>
      <c r="K48" s="347" t="s">
        <v>484</v>
      </c>
      <c r="L48" s="347" t="s">
        <v>484</v>
      </c>
      <c r="M48" s="348" t="s">
        <v>484</v>
      </c>
    </row>
    <row r="49" spans="2:13" ht="27.75" customHeight="1" x14ac:dyDescent="0.2">
      <c r="B49" s="1188"/>
      <c r="C49" s="1189"/>
      <c r="D49" s="106"/>
      <c r="E49" s="1190" t="s">
        <v>39</v>
      </c>
      <c r="F49" s="1190"/>
      <c r="G49" s="1190"/>
      <c r="H49" s="1191"/>
      <c r="I49" s="346" t="s">
        <v>484</v>
      </c>
      <c r="J49" s="347" t="s">
        <v>484</v>
      </c>
      <c r="K49" s="347" t="s">
        <v>484</v>
      </c>
      <c r="L49" s="347" t="s">
        <v>484</v>
      </c>
      <c r="M49" s="348" t="s">
        <v>484</v>
      </c>
    </row>
    <row r="50" spans="2:13" ht="27.75" customHeight="1" x14ac:dyDescent="0.2">
      <c r="B50" s="1184" t="s">
        <v>40</v>
      </c>
      <c r="C50" s="1185"/>
      <c r="D50" s="109"/>
      <c r="E50" s="1190" t="s">
        <v>41</v>
      </c>
      <c r="F50" s="1190"/>
      <c r="G50" s="1190"/>
      <c r="H50" s="1191"/>
      <c r="I50" s="346">
        <v>6159</v>
      </c>
      <c r="J50" s="347">
        <v>7182</v>
      </c>
      <c r="K50" s="347">
        <v>8691</v>
      </c>
      <c r="L50" s="347">
        <v>9677</v>
      </c>
      <c r="M50" s="348">
        <v>8962</v>
      </c>
    </row>
    <row r="51" spans="2:13" ht="27.75" customHeight="1" x14ac:dyDescent="0.2">
      <c r="B51" s="1186"/>
      <c r="C51" s="1187"/>
      <c r="D51" s="106"/>
      <c r="E51" s="1190" t="s">
        <v>42</v>
      </c>
      <c r="F51" s="1190"/>
      <c r="G51" s="1190"/>
      <c r="H51" s="1191"/>
      <c r="I51" s="346">
        <v>7558</v>
      </c>
      <c r="J51" s="347">
        <v>8139</v>
      </c>
      <c r="K51" s="347">
        <v>7846</v>
      </c>
      <c r="L51" s="347">
        <v>7351</v>
      </c>
      <c r="M51" s="348">
        <v>7730</v>
      </c>
    </row>
    <row r="52" spans="2:13" ht="27.75" customHeight="1" x14ac:dyDescent="0.2">
      <c r="B52" s="1188"/>
      <c r="C52" s="1189"/>
      <c r="D52" s="106"/>
      <c r="E52" s="1190" t="s">
        <v>43</v>
      </c>
      <c r="F52" s="1190"/>
      <c r="G52" s="1190"/>
      <c r="H52" s="1191"/>
      <c r="I52" s="346">
        <v>32934</v>
      </c>
      <c r="J52" s="347">
        <v>31868</v>
      </c>
      <c r="K52" s="347">
        <v>30118</v>
      </c>
      <c r="L52" s="347">
        <v>28088</v>
      </c>
      <c r="M52" s="348">
        <v>26231</v>
      </c>
    </row>
    <row r="53" spans="2:13" ht="27.75" customHeight="1" thickBot="1" x14ac:dyDescent="0.25">
      <c r="B53" s="1192" t="s">
        <v>19</v>
      </c>
      <c r="C53" s="1193"/>
      <c r="D53" s="110"/>
      <c r="E53" s="1194" t="s">
        <v>44</v>
      </c>
      <c r="F53" s="1194"/>
      <c r="G53" s="1194"/>
      <c r="H53" s="1195"/>
      <c r="I53" s="349">
        <v>11252</v>
      </c>
      <c r="J53" s="350">
        <v>8587</v>
      </c>
      <c r="K53" s="350">
        <v>5912</v>
      </c>
      <c r="L53" s="350">
        <v>5126</v>
      </c>
      <c r="M53" s="351">
        <v>5542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HorldKp5RU9hLaDX8icjAjSDSMBlAiQcJkakNb+j+1+1jM2p/1kJuEIqzaQq0luPd2r5bimIR06ycmKTZRAKg==" saltValue="KCuOz6atFcGupTg4BiF6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3917</v>
      </c>
      <c r="G55" s="352">
        <v>4256</v>
      </c>
      <c r="H55" s="353">
        <v>4563</v>
      </c>
    </row>
    <row r="56" spans="2:8" ht="52.5" customHeight="1" x14ac:dyDescent="0.2">
      <c r="B56" s="122"/>
      <c r="C56" s="1213" t="s">
        <v>47</v>
      </c>
      <c r="D56" s="1213"/>
      <c r="E56" s="1214"/>
      <c r="F56" s="354">
        <v>42</v>
      </c>
      <c r="G56" s="354">
        <v>176</v>
      </c>
      <c r="H56" s="355">
        <v>211</v>
      </c>
    </row>
    <row r="57" spans="2:8" ht="53.25" customHeight="1" x14ac:dyDescent="0.2">
      <c r="B57" s="122"/>
      <c r="C57" s="1215" t="s">
        <v>48</v>
      </c>
      <c r="D57" s="1215"/>
      <c r="E57" s="1216"/>
      <c r="F57" s="356">
        <v>4403</v>
      </c>
      <c r="G57" s="356">
        <v>4792</v>
      </c>
      <c r="H57" s="357">
        <v>4526</v>
      </c>
    </row>
    <row r="58" spans="2:8" ht="45.75" customHeight="1" x14ac:dyDescent="0.2">
      <c r="B58" s="123"/>
      <c r="C58" s="1203" t="s">
        <v>550</v>
      </c>
      <c r="D58" s="1204"/>
      <c r="E58" s="1205"/>
      <c r="F58" s="358">
        <v>3229</v>
      </c>
      <c r="G58" s="358">
        <v>3452</v>
      </c>
      <c r="H58" s="359">
        <v>2984</v>
      </c>
    </row>
    <row r="59" spans="2:8" ht="45.75" customHeight="1" x14ac:dyDescent="0.2">
      <c r="B59" s="123"/>
      <c r="C59" s="1203" t="s">
        <v>551</v>
      </c>
      <c r="D59" s="1204"/>
      <c r="E59" s="1205"/>
      <c r="F59" s="358">
        <v>808</v>
      </c>
      <c r="G59" s="358">
        <v>782</v>
      </c>
      <c r="H59" s="359">
        <v>783</v>
      </c>
    </row>
    <row r="60" spans="2:8" ht="45.75" customHeight="1" x14ac:dyDescent="0.2">
      <c r="B60" s="123"/>
      <c r="C60" s="1203" t="s">
        <v>552</v>
      </c>
      <c r="D60" s="1204"/>
      <c r="E60" s="1205"/>
      <c r="F60" s="358">
        <v>221</v>
      </c>
      <c r="G60" s="358">
        <v>418</v>
      </c>
      <c r="H60" s="359">
        <v>623</v>
      </c>
    </row>
    <row r="61" spans="2:8" ht="45.75" customHeight="1" x14ac:dyDescent="0.2">
      <c r="B61" s="123"/>
      <c r="C61" s="1203" t="s">
        <v>553</v>
      </c>
      <c r="D61" s="1204"/>
      <c r="E61" s="1205"/>
      <c r="F61" s="358">
        <v>43</v>
      </c>
      <c r="G61" s="358">
        <v>43</v>
      </c>
      <c r="H61" s="359">
        <v>41</v>
      </c>
    </row>
    <row r="62" spans="2:8" ht="45.75" customHeight="1" thickBot="1" x14ac:dyDescent="0.25">
      <c r="B62" s="124"/>
      <c r="C62" s="1206" t="s">
        <v>554</v>
      </c>
      <c r="D62" s="1207"/>
      <c r="E62" s="1208"/>
      <c r="F62" s="360">
        <v>37</v>
      </c>
      <c r="G62" s="360">
        <v>37</v>
      </c>
      <c r="H62" s="361">
        <v>37</v>
      </c>
    </row>
    <row r="63" spans="2:8" ht="52.5" customHeight="1" thickBot="1" x14ac:dyDescent="0.25">
      <c r="B63" s="125"/>
      <c r="C63" s="1209" t="s">
        <v>49</v>
      </c>
      <c r="D63" s="1209"/>
      <c r="E63" s="1210"/>
      <c r="F63" s="362">
        <v>8363</v>
      </c>
      <c r="G63" s="362">
        <v>9225</v>
      </c>
      <c r="H63" s="363">
        <v>9300</v>
      </c>
    </row>
    <row r="64" spans="2:8" ht="13.2" x14ac:dyDescent="0.2"/>
  </sheetData>
  <sheetProtection algorithmName="SHA-512" hashValue="cpO7r2+fehHyU6HYtKYiCIYGr5jYvbhpEenYNUJIavO99ZVC/LhIIuuxtnKYfn623aXQjUqUIE8ETGgcyMqMJA==" saltValue="kmZhr3G2OdPyOGSOWaVT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31437</v>
      </c>
      <c r="E3" s="144"/>
      <c r="F3" s="145">
        <v>44161</v>
      </c>
      <c r="G3" s="146"/>
      <c r="H3" s="147"/>
    </row>
    <row r="4" spans="1:8" x14ac:dyDescent="0.2">
      <c r="A4" s="148"/>
      <c r="B4" s="149"/>
      <c r="C4" s="150"/>
      <c r="D4" s="151">
        <v>18582</v>
      </c>
      <c r="E4" s="152"/>
      <c r="F4" s="153">
        <v>23644</v>
      </c>
      <c r="G4" s="154"/>
      <c r="H4" s="155"/>
    </row>
    <row r="5" spans="1:8" x14ac:dyDescent="0.2">
      <c r="A5" s="136" t="s">
        <v>517</v>
      </c>
      <c r="B5" s="141"/>
      <c r="C5" s="142"/>
      <c r="D5" s="143">
        <v>19231</v>
      </c>
      <c r="E5" s="144"/>
      <c r="F5" s="145">
        <v>43955</v>
      </c>
      <c r="G5" s="146"/>
      <c r="H5" s="147"/>
    </row>
    <row r="6" spans="1:8" x14ac:dyDescent="0.2">
      <c r="A6" s="148"/>
      <c r="B6" s="149"/>
      <c r="C6" s="150"/>
      <c r="D6" s="151">
        <v>11636</v>
      </c>
      <c r="E6" s="152"/>
      <c r="F6" s="153">
        <v>21318</v>
      </c>
      <c r="G6" s="154"/>
      <c r="H6" s="155"/>
    </row>
    <row r="7" spans="1:8" x14ac:dyDescent="0.2">
      <c r="A7" s="136" t="s">
        <v>518</v>
      </c>
      <c r="B7" s="141"/>
      <c r="C7" s="142"/>
      <c r="D7" s="143">
        <v>21767</v>
      </c>
      <c r="E7" s="144"/>
      <c r="F7" s="145">
        <v>41921</v>
      </c>
      <c r="G7" s="146"/>
      <c r="H7" s="147"/>
    </row>
    <row r="8" spans="1:8" x14ac:dyDescent="0.2">
      <c r="A8" s="148"/>
      <c r="B8" s="149"/>
      <c r="C8" s="150"/>
      <c r="D8" s="151">
        <v>11165</v>
      </c>
      <c r="E8" s="152"/>
      <c r="F8" s="153">
        <v>21655</v>
      </c>
      <c r="G8" s="154"/>
      <c r="H8" s="155"/>
    </row>
    <row r="9" spans="1:8" x14ac:dyDescent="0.2">
      <c r="A9" s="136" t="s">
        <v>519</v>
      </c>
      <c r="B9" s="141"/>
      <c r="C9" s="142"/>
      <c r="D9" s="143">
        <v>30694</v>
      </c>
      <c r="E9" s="144"/>
      <c r="F9" s="145">
        <v>44585</v>
      </c>
      <c r="G9" s="146"/>
      <c r="H9" s="147"/>
    </row>
    <row r="10" spans="1:8" x14ac:dyDescent="0.2">
      <c r="A10" s="148"/>
      <c r="B10" s="149"/>
      <c r="C10" s="150"/>
      <c r="D10" s="151">
        <v>18151</v>
      </c>
      <c r="E10" s="152"/>
      <c r="F10" s="153">
        <v>23077</v>
      </c>
      <c r="G10" s="154"/>
      <c r="H10" s="155"/>
    </row>
    <row r="11" spans="1:8" x14ac:dyDescent="0.2">
      <c r="A11" s="136" t="s">
        <v>520</v>
      </c>
      <c r="B11" s="141"/>
      <c r="C11" s="142"/>
      <c r="D11" s="143">
        <v>37976</v>
      </c>
      <c r="E11" s="144"/>
      <c r="F11" s="145">
        <v>49779</v>
      </c>
      <c r="G11" s="146"/>
      <c r="H11" s="147"/>
    </row>
    <row r="12" spans="1:8" x14ac:dyDescent="0.2">
      <c r="A12" s="148"/>
      <c r="B12" s="149"/>
      <c r="C12" s="156"/>
      <c r="D12" s="151">
        <v>20976</v>
      </c>
      <c r="E12" s="152"/>
      <c r="F12" s="153">
        <v>28921</v>
      </c>
      <c r="G12" s="154"/>
      <c r="H12" s="155"/>
    </row>
    <row r="13" spans="1:8" x14ac:dyDescent="0.2">
      <c r="A13" s="136"/>
      <c r="B13" s="141"/>
      <c r="C13" s="157"/>
      <c r="D13" s="158">
        <v>28221</v>
      </c>
      <c r="E13" s="159"/>
      <c r="F13" s="160">
        <v>44880</v>
      </c>
      <c r="G13" s="161"/>
      <c r="H13" s="147"/>
    </row>
    <row r="14" spans="1:8" x14ac:dyDescent="0.2">
      <c r="A14" s="148"/>
      <c r="B14" s="149"/>
      <c r="C14" s="150"/>
      <c r="D14" s="151">
        <v>16102</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5.0199999999999996</v>
      </c>
      <c r="C19" s="162">
        <f>ROUND(VALUE(SUBSTITUTE(実質収支比率等に係る経年分析!G$48,"▲","-")),2)</f>
        <v>9.98</v>
      </c>
      <c r="D19" s="162">
        <f>ROUND(VALUE(SUBSTITUTE(実質収支比率等に係る経年分析!H$48,"▲","-")),2)</f>
        <v>7.9</v>
      </c>
      <c r="E19" s="162">
        <f>ROUND(VALUE(SUBSTITUTE(実質収支比率等に係る経年分析!I$48,"▲","-")),2)</f>
        <v>3.99</v>
      </c>
      <c r="F19" s="162">
        <f>ROUND(VALUE(SUBSTITUTE(実質収支比率等に係る経年分析!J$48,"▲","-")),2)</f>
        <v>2.4500000000000002</v>
      </c>
    </row>
    <row r="20" spans="1:11" x14ac:dyDescent="0.2">
      <c r="A20" s="162" t="s">
        <v>53</v>
      </c>
      <c r="B20" s="162">
        <f>ROUND(VALUE(SUBSTITUTE(実質収支比率等に係る経年分析!F$47,"▲","-")),2)</f>
        <v>8.41</v>
      </c>
      <c r="C20" s="162">
        <f>ROUND(VALUE(SUBSTITUTE(実質収支比率等に係る経年分析!G$47,"▲","-")),2)</f>
        <v>10.51</v>
      </c>
      <c r="D20" s="162">
        <f>ROUND(VALUE(SUBSTITUTE(実質収支比率等に係る経年分析!H$47,"▲","-")),2)</f>
        <v>15.9</v>
      </c>
      <c r="E20" s="162">
        <f>ROUND(VALUE(SUBSTITUTE(実質収支比率等に係る経年分析!I$47,"▲","-")),2)</f>
        <v>16.98</v>
      </c>
      <c r="F20" s="162">
        <f>ROUND(VALUE(SUBSTITUTE(実質収支比率等に係る経年分析!J$47,"▲","-")),2)</f>
        <v>17.68</v>
      </c>
    </row>
    <row r="21" spans="1:11" x14ac:dyDescent="0.2">
      <c r="A21" s="162" t="s">
        <v>54</v>
      </c>
      <c r="B21" s="162">
        <f>IF(ISNUMBER(VALUE(SUBSTITUTE(実質収支比率等に係る経年分析!F$49,"▲","-"))),ROUND(VALUE(SUBSTITUTE(実質収支比率等に係る経年分析!F$49,"▲","-")),2),NA())</f>
        <v>3.45</v>
      </c>
      <c r="C21" s="162">
        <f>IF(ISNUMBER(VALUE(SUBSTITUTE(実質収支比率等に係る経年分析!G$49,"▲","-"))),ROUND(VALUE(SUBSTITUTE(実質収支比率等に係る経年分析!G$49,"▲","-")),2),NA())</f>
        <v>7.57</v>
      </c>
      <c r="D21" s="162">
        <f>IF(ISNUMBER(VALUE(SUBSTITUTE(実質収支比率等に係る経年分析!H$49,"▲","-"))),ROUND(VALUE(SUBSTITUTE(実質収支比率等に係る経年分析!H$49,"▲","-")),2),NA())</f>
        <v>4.88</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0.27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1.1399999999999999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1.04</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5.0199999999999996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2.44</v>
      </c>
    </row>
    <row r="34" spans="1:16" x14ac:dyDescent="0.2">
      <c r="A34" s="163" t="str">
        <f>IF(連結実質赤字比率に係る赤字・黒字の構成分析!C$36="",NA(),連結実質赤字比率に係る赤字・黒字の構成分析!C$36)</f>
        <v>国民健康保険</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3.27</v>
      </c>
    </row>
    <row r="35" spans="1:16" x14ac:dyDescent="0.2">
      <c r="A35" s="163" t="str">
        <f>IF(連結実質赤字比率に係る赤字・黒字の構成分析!C$35="",NA(),連結実質赤字比率に係る赤字・黒字の構成分析!C$35)</f>
        <v>下水道事業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7.68</v>
      </c>
    </row>
    <row r="36" spans="1:16" x14ac:dyDescent="0.2">
      <c r="A36" s="163" t="str">
        <f>IF(連結実質赤字比率に係る赤字・黒字の構成分析!C$34="",NA(),連結実質赤字比率に係る赤字・黒字の構成分析!C$34)</f>
        <v>上水道事業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4064</v>
      </c>
      <c r="E42" s="164"/>
      <c r="F42" s="164"/>
      <c r="G42" s="164">
        <f>'実質公債費比率（分子）の構造'!L$52</f>
        <v>3781</v>
      </c>
      <c r="H42" s="164"/>
      <c r="I42" s="164"/>
      <c r="J42" s="164">
        <f>'実質公債費比率（分子）の構造'!M$52</f>
        <v>3679</v>
      </c>
      <c r="K42" s="164"/>
      <c r="L42" s="164"/>
      <c r="M42" s="164">
        <f>'実質公債費比率（分子）の構造'!N$52</f>
        <v>3541</v>
      </c>
      <c r="N42" s="164"/>
      <c r="O42" s="164"/>
      <c r="P42" s="164">
        <f>'実質公債費比率（分子）の構造'!O$52</f>
        <v>3438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233</v>
      </c>
      <c r="C44" s="164"/>
      <c r="D44" s="164"/>
      <c r="E44" s="164">
        <f>'実質公債費比率（分子）の構造'!L$50</f>
        <v>234</v>
      </c>
      <c r="F44" s="164"/>
      <c r="G44" s="164"/>
      <c r="H44" s="164">
        <f>'実質公債費比率（分子）の構造'!M$50</f>
        <v>243</v>
      </c>
      <c r="I44" s="164"/>
      <c r="J44" s="164"/>
      <c r="K44" s="164">
        <f>'実質公債費比率（分子）の構造'!N$50</f>
        <v>243</v>
      </c>
      <c r="L44" s="164"/>
      <c r="M44" s="164"/>
      <c r="N44" s="164">
        <f>'実質公債費比率（分子）の構造'!O$50</f>
        <v>243</v>
      </c>
      <c r="O44" s="164"/>
      <c r="P44" s="164"/>
    </row>
    <row r="45" spans="1:16" x14ac:dyDescent="0.2">
      <c r="A45" s="164" t="s">
        <v>63</v>
      </c>
      <c r="B45" s="164">
        <f>'実質公債費比率（分子）の構造'!K$49</f>
        <v>100</v>
      </c>
      <c r="C45" s="164"/>
      <c r="D45" s="164"/>
      <c r="E45" s="164">
        <f>'実質公債費比率（分子）の構造'!L$49</f>
        <v>93</v>
      </c>
      <c r="F45" s="164"/>
      <c r="G45" s="164"/>
      <c r="H45" s="164">
        <f>'実質公債費比率（分子）の構造'!M$49</f>
        <v>93</v>
      </c>
      <c r="I45" s="164"/>
      <c r="J45" s="164"/>
      <c r="K45" s="164">
        <f>'実質公債費比率（分子）の構造'!N$49</f>
        <v>96</v>
      </c>
      <c r="L45" s="164"/>
      <c r="M45" s="164"/>
      <c r="N45" s="164">
        <f>'実質公債費比率（分子）の構造'!O$49</f>
        <v>106</v>
      </c>
      <c r="O45" s="164"/>
      <c r="P45" s="164"/>
    </row>
    <row r="46" spans="1:16" x14ac:dyDescent="0.2">
      <c r="A46" s="164" t="s">
        <v>64</v>
      </c>
      <c r="B46" s="164">
        <f>'実質公債費比率（分子）の構造'!K$48</f>
        <v>717</v>
      </c>
      <c r="C46" s="164"/>
      <c r="D46" s="164"/>
      <c r="E46" s="164">
        <f>'実質公債費比率（分子）の構造'!L$48</f>
        <v>703</v>
      </c>
      <c r="F46" s="164"/>
      <c r="G46" s="164"/>
      <c r="H46" s="164">
        <f>'実質公債費比率（分子）の構造'!M$48</f>
        <v>746</v>
      </c>
      <c r="I46" s="164"/>
      <c r="J46" s="164"/>
      <c r="K46" s="164">
        <f>'実質公債費比率（分子）の構造'!N$48</f>
        <v>746</v>
      </c>
      <c r="L46" s="164"/>
      <c r="M46" s="164"/>
      <c r="N46" s="164">
        <f>'実質公債費比率（分子）の構造'!O$48</f>
        <v>726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3508</v>
      </c>
      <c r="C49" s="164"/>
      <c r="D49" s="164"/>
      <c r="E49" s="164">
        <f>'実質公債費比率（分子）の構造'!L$45</f>
        <v>3607</v>
      </c>
      <c r="F49" s="164"/>
      <c r="G49" s="164"/>
      <c r="H49" s="164">
        <f>'実質公債費比率（分子）の構造'!M$45</f>
        <v>3458</v>
      </c>
      <c r="I49" s="164"/>
      <c r="J49" s="164"/>
      <c r="K49" s="164">
        <f>'実質公債費比率（分子）の構造'!N$45</f>
        <v>3320</v>
      </c>
      <c r="L49" s="164"/>
      <c r="M49" s="164"/>
      <c r="N49" s="164">
        <f>'実質公債費比率（分子）の構造'!O$45</f>
        <v>3219</v>
      </c>
      <c r="O49" s="164"/>
      <c r="P49" s="164"/>
    </row>
    <row r="50" spans="1:16" x14ac:dyDescent="0.2">
      <c r="A50" s="164" t="s">
        <v>67</v>
      </c>
      <c r="B50" s="164" t="e">
        <f>NA()</f>
        <v>#N/A</v>
      </c>
      <c r="C50" s="164">
        <f>IF(ISNUMBER('実質公債費比率（分子）の構造'!K$53),'実質公債費比率（分子）の構造'!K$53,NA())</f>
        <v>494</v>
      </c>
      <c r="D50" s="164" t="e">
        <f>NA()</f>
        <v>#N/A</v>
      </c>
      <c r="E50" s="164" t="e">
        <f>NA()</f>
        <v>#N/A</v>
      </c>
      <c r="F50" s="164">
        <f>IF(ISNUMBER('実質公債費比率（分子）の構造'!L$53),'実質公債費比率（分子）の構造'!L$53,NA())</f>
        <v>856</v>
      </c>
      <c r="G50" s="164" t="e">
        <f>NA()</f>
        <v>#N/A</v>
      </c>
      <c r="H50" s="164" t="e">
        <f>NA()</f>
        <v>#N/A</v>
      </c>
      <c r="I50" s="164">
        <f>IF(ISNUMBER('実質公債費比率（分子）の構造'!M$53),'実質公債費比率（分子）の構造'!M$53,NA())</f>
        <v>861</v>
      </c>
      <c r="J50" s="164" t="e">
        <f>NA()</f>
        <v>#N/A</v>
      </c>
      <c r="K50" s="164" t="e">
        <f>NA()</f>
        <v>#N/A</v>
      </c>
      <c r="L50" s="164">
        <f>IF(ISNUMBER('実質公債費比率（分子）の構造'!N$53),'実質公債費比率（分子）の構造'!N$53,NA())</f>
        <v>864</v>
      </c>
      <c r="M50" s="164" t="e">
        <f>NA()</f>
        <v>#N/A</v>
      </c>
      <c r="N50" s="164" t="e">
        <f>NA()</f>
        <v>#N/A</v>
      </c>
      <c r="O50" s="164">
        <f>IF(ISNUMBER('実質公債費比率（分子）の構造'!O$53),'実質公債費比率（分子）の構造'!O$53,NA())</f>
        <v>856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32934</v>
      </c>
      <c r="E56" s="163"/>
      <c r="F56" s="163"/>
      <c r="G56" s="163">
        <f>'将来負担比率（分子）の構造'!J$52</f>
        <v>31868</v>
      </c>
      <c r="H56" s="163"/>
      <c r="I56" s="163"/>
      <c r="J56" s="163">
        <f>'将来負担比率（分子）の構造'!K$52</f>
        <v>30118</v>
      </c>
      <c r="K56" s="163"/>
      <c r="L56" s="163"/>
      <c r="M56" s="163">
        <f>'将来負担比率（分子）の構造'!L$52</f>
        <v>28088</v>
      </c>
      <c r="N56" s="163"/>
      <c r="O56" s="163"/>
      <c r="P56" s="163">
        <f>'将来負担比率（分子）の構造'!M$52</f>
        <v>26231</v>
      </c>
    </row>
    <row r="57" spans="1:16" x14ac:dyDescent="0.2">
      <c r="A57" s="163" t="s">
        <v>42</v>
      </c>
      <c r="B57" s="163"/>
      <c r="C57" s="163"/>
      <c r="D57" s="163">
        <f>'将来負担比率（分子）の構造'!I$51</f>
        <v>7558</v>
      </c>
      <c r="E57" s="163"/>
      <c r="F57" s="163"/>
      <c r="G57" s="163">
        <f>'将来負担比率（分子）の構造'!J$51</f>
        <v>8139</v>
      </c>
      <c r="H57" s="163"/>
      <c r="I57" s="163"/>
      <c r="J57" s="163">
        <f>'将来負担比率（分子）の構造'!K$51</f>
        <v>7846</v>
      </c>
      <c r="K57" s="163"/>
      <c r="L57" s="163"/>
      <c r="M57" s="163">
        <f>'将来負担比率（分子）の構造'!L$51</f>
        <v>7351</v>
      </c>
      <c r="N57" s="163"/>
      <c r="O57" s="163"/>
      <c r="P57" s="163">
        <f>'将来負担比率（分子）の構造'!M$51</f>
        <v>7730</v>
      </c>
    </row>
    <row r="58" spans="1:16" x14ac:dyDescent="0.2">
      <c r="A58" s="163" t="s">
        <v>41</v>
      </c>
      <c r="B58" s="163"/>
      <c r="C58" s="163"/>
      <c r="D58" s="163">
        <f>'将来負担比率（分子）の構造'!I$50</f>
        <v>6159</v>
      </c>
      <c r="E58" s="163"/>
      <c r="F58" s="163"/>
      <c r="G58" s="163">
        <f>'将来負担比率（分子）の構造'!J$50</f>
        <v>7182</v>
      </c>
      <c r="H58" s="163"/>
      <c r="I58" s="163"/>
      <c r="J58" s="163">
        <f>'将来負担比率（分子）の構造'!K$50</f>
        <v>8691</v>
      </c>
      <c r="K58" s="163"/>
      <c r="L58" s="163"/>
      <c r="M58" s="163">
        <f>'将来負担比率（分子）の構造'!L$50</f>
        <v>9677</v>
      </c>
      <c r="N58" s="163"/>
      <c r="O58" s="163"/>
      <c r="P58" s="163">
        <f>'将来負担比率（分子）の構造'!M$50</f>
        <v>8962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2920</v>
      </c>
      <c r="C61" s="163"/>
      <c r="D61" s="163"/>
      <c r="E61" s="163">
        <f>'将来負担比率（分子）の構造'!J$46</f>
        <v>2876</v>
      </c>
      <c r="F61" s="163"/>
      <c r="G61" s="163"/>
      <c r="H61" s="163">
        <f>'将来負担比率（分子）の構造'!K$46</f>
        <v>2610</v>
      </c>
      <c r="I61" s="163"/>
      <c r="J61" s="163"/>
      <c r="K61" s="163">
        <f>'将来負担比率（分子）の構造'!L$46</f>
        <v>2375</v>
      </c>
      <c r="L61" s="163"/>
      <c r="M61" s="163"/>
      <c r="N61" s="163">
        <f>'将来負担比率（分子）の構造'!M$46</f>
        <v>2282</v>
      </c>
      <c r="O61" s="163"/>
      <c r="P61" s="163"/>
    </row>
    <row r="62" spans="1:16" x14ac:dyDescent="0.2">
      <c r="A62" s="163" t="s">
        <v>35</v>
      </c>
      <c r="B62" s="163">
        <f>'将来負担比率（分子）の構造'!I$45</f>
        <v>5426</v>
      </c>
      <c r="C62" s="163"/>
      <c r="D62" s="163"/>
      <c r="E62" s="163">
        <f>'将来負担比率（分子）の構造'!J$45</f>
        <v>5470</v>
      </c>
      <c r="F62" s="163"/>
      <c r="G62" s="163"/>
      <c r="H62" s="163">
        <f>'将来負担比率（分子）の構造'!K$45</f>
        <v>5585</v>
      </c>
      <c r="I62" s="163"/>
      <c r="J62" s="163"/>
      <c r="K62" s="163">
        <f>'将来負担比率（分子）の構造'!L$45</f>
        <v>5710</v>
      </c>
      <c r="L62" s="163"/>
      <c r="M62" s="163"/>
      <c r="N62" s="163">
        <f>'将来負担比率（分子）の構造'!M$45</f>
        <v>5890</v>
      </c>
      <c r="O62" s="163"/>
      <c r="P62" s="163"/>
    </row>
    <row r="63" spans="1:16" x14ac:dyDescent="0.2">
      <c r="A63" s="163" t="s">
        <v>34</v>
      </c>
      <c r="B63" s="163">
        <f>'将来負担比率（分子）の構造'!I$44</f>
        <v>398</v>
      </c>
      <c r="C63" s="163"/>
      <c r="D63" s="163"/>
      <c r="E63" s="163">
        <f>'将来負担比率（分子）の構造'!J$44</f>
        <v>427</v>
      </c>
      <c r="F63" s="163"/>
      <c r="G63" s="163"/>
      <c r="H63" s="163">
        <f>'将来負担比率（分子）の構造'!K$44</f>
        <v>417</v>
      </c>
      <c r="I63" s="163"/>
      <c r="J63" s="163"/>
      <c r="K63" s="163">
        <f>'将来負担比率（分子）の構造'!L$44</f>
        <v>388</v>
      </c>
      <c r="L63" s="163"/>
      <c r="M63" s="163"/>
      <c r="N63" s="163">
        <f>'将来負担比率（分子）の構造'!M$44</f>
        <v>400</v>
      </c>
      <c r="O63" s="163"/>
      <c r="P63" s="163"/>
    </row>
    <row r="64" spans="1:16" x14ac:dyDescent="0.2">
      <c r="A64" s="163" t="s">
        <v>33</v>
      </c>
      <c r="B64" s="163">
        <f>'将来負担比率（分子）の構造'!I$43</f>
        <v>8875</v>
      </c>
      <c r="C64" s="163"/>
      <c r="D64" s="163"/>
      <c r="E64" s="163">
        <f>'将来負担比率（分子）の構造'!J$43</f>
        <v>8252</v>
      </c>
      <c r="F64" s="163"/>
      <c r="G64" s="163"/>
      <c r="H64" s="163">
        <f>'将来負担比率（分子）の構造'!K$43</f>
        <v>8509</v>
      </c>
      <c r="I64" s="163"/>
      <c r="J64" s="163"/>
      <c r="K64" s="163">
        <f>'将来負担比率（分子）の構造'!L$43</f>
        <v>8790</v>
      </c>
      <c r="L64" s="163"/>
      <c r="M64" s="163"/>
      <c r="N64" s="163">
        <f>'将来負担比率（分子）の構造'!M$43</f>
        <v>8537</v>
      </c>
      <c r="O64" s="163"/>
      <c r="P64" s="163"/>
    </row>
    <row r="65" spans="1:16" x14ac:dyDescent="0.2">
      <c r="A65" s="163" t="s">
        <v>32</v>
      </c>
      <c r="B65" s="163">
        <f>'将来負担比率（分子）の構造'!I$42</f>
        <v>3962</v>
      </c>
      <c r="C65" s="163"/>
      <c r="D65" s="163"/>
      <c r="E65" s="163">
        <f>'将来負担比率（分子）の構造'!J$42</f>
        <v>3559</v>
      </c>
      <c r="F65" s="163"/>
      <c r="G65" s="163"/>
      <c r="H65" s="163">
        <f>'将来負担比率（分子）の構造'!K$42</f>
        <v>3316</v>
      </c>
      <c r="I65" s="163"/>
      <c r="J65" s="163"/>
      <c r="K65" s="163">
        <f>'将来負担比率（分子）の構造'!L$42</f>
        <v>3073</v>
      </c>
      <c r="L65" s="163"/>
      <c r="M65" s="163"/>
      <c r="N65" s="163">
        <f>'将来負担比率（分子）の構造'!M$42</f>
        <v>2830</v>
      </c>
      <c r="O65" s="163"/>
      <c r="P65" s="163"/>
    </row>
    <row r="66" spans="1:16" x14ac:dyDescent="0.2">
      <c r="A66" s="163" t="s">
        <v>31</v>
      </c>
      <c r="B66" s="163">
        <f>'将来負担比率（分子）の構造'!I$41</f>
        <v>36323</v>
      </c>
      <c r="C66" s="163"/>
      <c r="D66" s="163"/>
      <c r="E66" s="163">
        <f>'将来負担比率（分子）の構造'!J$41</f>
        <v>35194</v>
      </c>
      <c r="F66" s="163"/>
      <c r="G66" s="163"/>
      <c r="H66" s="163">
        <f>'将来負担比率（分子）の構造'!K$41</f>
        <v>32131</v>
      </c>
      <c r="I66" s="163"/>
      <c r="J66" s="163"/>
      <c r="K66" s="163">
        <f>'将来負担比率（分子）の構造'!L$41</f>
        <v>29906</v>
      </c>
      <c r="L66" s="163"/>
      <c r="M66" s="163"/>
      <c r="N66" s="163">
        <f>'将来負担比率（分子）の構造'!M$41</f>
        <v>28526</v>
      </c>
      <c r="O66" s="163"/>
      <c r="P66" s="163"/>
    </row>
    <row r="67" spans="1:16" x14ac:dyDescent="0.2">
      <c r="A67" s="163" t="s">
        <v>71</v>
      </c>
      <c r="B67" s="163" t="e">
        <f>NA()</f>
        <v>#N/A</v>
      </c>
      <c r="C67" s="163">
        <f>IF(ISNUMBER('将来負担比率（分子）の構造'!I$53), IF('将来負担比率（分子）の構造'!I$53 &lt; 0, 0, '将来負担比率（分子）の構造'!I$53), NA())</f>
        <v>11252</v>
      </c>
      <c r="D67" s="163" t="e">
        <f>NA()</f>
        <v>#N/A</v>
      </c>
      <c r="E67" s="163" t="e">
        <f>NA()</f>
        <v>#N/A</v>
      </c>
      <c r="F67" s="163">
        <f>IF(ISNUMBER('将来負担比率（分子）の構造'!J$53), IF('将来負担比率（分子）の構造'!J$53 &lt; 0, 0, '将来負担比率（分子）の構造'!J$53), NA())</f>
        <v>8587</v>
      </c>
      <c r="G67" s="163" t="e">
        <f>NA()</f>
        <v>#N/A</v>
      </c>
      <c r="H67" s="163" t="e">
        <f>NA()</f>
        <v>#N/A</v>
      </c>
      <c r="I67" s="163">
        <f>IF(ISNUMBER('将来負担比率（分子）の構造'!K$53), IF('将来負担比率（分子）の構造'!K$53 &lt; 0, 0, '将来負担比率（分子）の構造'!K$53), NA())</f>
        <v>5912</v>
      </c>
      <c r="J67" s="163" t="e">
        <f>NA()</f>
        <v>#N/A</v>
      </c>
      <c r="K67" s="163" t="e">
        <f>NA()</f>
        <v>#N/A</v>
      </c>
      <c r="L67" s="163">
        <f>IF(ISNUMBER('将来負担比率（分子）の構造'!L$53), IF('将来負担比率（分子）の構造'!L$53 &lt; 0, 0, '将来負担比率（分子）の構造'!L$53), NA())</f>
        <v>5126</v>
      </c>
      <c r="M67" s="163" t="e">
        <f>NA()</f>
        <v>#N/A</v>
      </c>
      <c r="N67" s="163" t="e">
        <f>NA()</f>
        <v>#N/A</v>
      </c>
      <c r="O67" s="163">
        <f>IF(ISNUMBER('将来負担比率（分子）の構造'!M$53), IF('将来負担比率（分子）の構造'!M$53 &lt; 0, 0, '将来負担比率（分子）の構造'!M$53), NA())</f>
        <v>5542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3917</v>
      </c>
      <c r="C72" s="167">
        <f>基金残高に係る経年分析!G55</f>
        <v>4256</v>
      </c>
      <c r="D72" s="167">
        <f>基金残高に係る経年分析!H55</f>
        <v>4563</v>
      </c>
    </row>
    <row r="73" spans="1:16" x14ac:dyDescent="0.2">
      <c r="A73" s="166" t="s">
        <v>74</v>
      </c>
      <c r="B73" s="167">
        <f>基金残高に係る経年分析!F56</f>
        <v>42</v>
      </c>
      <c r="C73" s="167">
        <f>基金残高に係る経年分析!G56</f>
        <v>176</v>
      </c>
      <c r="D73" s="167">
        <f>基金残高に係る経年分析!H56</f>
        <v>211</v>
      </c>
    </row>
    <row r="74" spans="1:16" x14ac:dyDescent="0.2">
      <c r="A74" s="166" t="s">
        <v>75</v>
      </c>
      <c r="B74" s="167">
        <f>基金残高に係る経年分析!F57</f>
        <v>4403</v>
      </c>
      <c r="C74" s="167">
        <f>基金残高に係る経年分析!G57</f>
        <v>4792</v>
      </c>
      <c r="D74" s="167">
        <f>基金残高に係る経年分析!H57</f>
        <v>4526</v>
      </c>
    </row>
  </sheetData>
  <sheetProtection algorithmName="SHA-512" hashValue="hpfmk11YcI6AsyaWKe+KNxRsstAJPpzeIquM4+j5Wo63wCwBjhP6jbFOjZn3aV53ajipuBYZkgIuLXMmjw9pNA==" saltValue="A8RbBFyaISqmxxjMjF5d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16307882</v>
      </c>
      <c r="S5" s="677"/>
      <c r="T5" s="677"/>
      <c r="U5" s="677"/>
      <c r="V5" s="677"/>
      <c r="W5" s="677"/>
      <c r="X5" s="677"/>
      <c r="Y5" s="702"/>
      <c r="Z5" s="715">
        <v>32.9</v>
      </c>
      <c r="AA5" s="715"/>
      <c r="AB5" s="715"/>
      <c r="AC5" s="715"/>
      <c r="AD5" s="716">
        <v>15034149</v>
      </c>
      <c r="AE5" s="716"/>
      <c r="AF5" s="716"/>
      <c r="AG5" s="716"/>
      <c r="AH5" s="716"/>
      <c r="AI5" s="716"/>
      <c r="AJ5" s="716"/>
      <c r="AK5" s="716"/>
      <c r="AL5" s="703">
        <v>56</v>
      </c>
      <c r="AM5" s="685"/>
      <c r="AN5" s="685"/>
      <c r="AO5" s="704"/>
      <c r="AP5" s="679" t="s">
        <v>216</v>
      </c>
      <c r="AQ5" s="680"/>
      <c r="AR5" s="680"/>
      <c r="AS5" s="680"/>
      <c r="AT5" s="680"/>
      <c r="AU5" s="680"/>
      <c r="AV5" s="680"/>
      <c r="AW5" s="680"/>
      <c r="AX5" s="680"/>
      <c r="AY5" s="680"/>
      <c r="AZ5" s="680"/>
      <c r="BA5" s="680"/>
      <c r="BB5" s="680"/>
      <c r="BC5" s="680"/>
      <c r="BD5" s="680"/>
      <c r="BE5" s="680"/>
      <c r="BF5" s="681"/>
      <c r="BG5" s="621">
        <v>15021845</v>
      </c>
      <c r="BH5" s="622"/>
      <c r="BI5" s="622"/>
      <c r="BJ5" s="622"/>
      <c r="BK5" s="622"/>
      <c r="BL5" s="622"/>
      <c r="BM5" s="622"/>
      <c r="BN5" s="623"/>
      <c r="BO5" s="659">
        <v>92.1</v>
      </c>
      <c r="BP5" s="659"/>
      <c r="BQ5" s="659"/>
      <c r="BR5" s="659"/>
      <c r="BS5" s="660">
        <v>179309</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269945</v>
      </c>
      <c r="S6" s="622"/>
      <c r="T6" s="622"/>
      <c r="U6" s="622"/>
      <c r="V6" s="622"/>
      <c r="W6" s="622"/>
      <c r="X6" s="622"/>
      <c r="Y6" s="623"/>
      <c r="Z6" s="659">
        <v>0.5</v>
      </c>
      <c r="AA6" s="659"/>
      <c r="AB6" s="659"/>
      <c r="AC6" s="659"/>
      <c r="AD6" s="660">
        <v>269945</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15021845</v>
      </c>
      <c r="BH6" s="622"/>
      <c r="BI6" s="622"/>
      <c r="BJ6" s="622"/>
      <c r="BK6" s="622"/>
      <c r="BL6" s="622"/>
      <c r="BM6" s="622"/>
      <c r="BN6" s="623"/>
      <c r="BO6" s="659">
        <v>92.1</v>
      </c>
      <c r="BP6" s="659"/>
      <c r="BQ6" s="659"/>
      <c r="BR6" s="659"/>
      <c r="BS6" s="660">
        <v>179309</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332046</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332046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9847</v>
      </c>
      <c r="S7" s="622"/>
      <c r="T7" s="622"/>
      <c r="U7" s="622"/>
      <c r="V7" s="622"/>
      <c r="W7" s="622"/>
      <c r="X7" s="622"/>
      <c r="Y7" s="623"/>
      <c r="Z7" s="659">
        <v>0</v>
      </c>
      <c r="AA7" s="659"/>
      <c r="AB7" s="659"/>
      <c r="AC7" s="659"/>
      <c r="AD7" s="660">
        <v>9847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7089427</v>
      </c>
      <c r="BH7" s="622"/>
      <c r="BI7" s="622"/>
      <c r="BJ7" s="622"/>
      <c r="BK7" s="622"/>
      <c r="BL7" s="622"/>
      <c r="BM7" s="622"/>
      <c r="BN7" s="623"/>
      <c r="BO7" s="659">
        <v>43.5</v>
      </c>
      <c r="BP7" s="659"/>
      <c r="BQ7" s="659"/>
      <c r="BR7" s="659"/>
      <c r="BS7" s="660">
        <v>179309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5823449</v>
      </c>
      <c r="CS7" s="622"/>
      <c r="CT7" s="622"/>
      <c r="CU7" s="622"/>
      <c r="CV7" s="622"/>
      <c r="CW7" s="622"/>
      <c r="CX7" s="622"/>
      <c r="CY7" s="623"/>
      <c r="CZ7" s="659">
        <v>12</v>
      </c>
      <c r="DA7" s="659"/>
      <c r="DB7" s="659"/>
      <c r="DC7" s="659"/>
      <c r="DD7" s="627">
        <v>554448</v>
      </c>
      <c r="DE7" s="622"/>
      <c r="DF7" s="622"/>
      <c r="DG7" s="622"/>
      <c r="DH7" s="622"/>
      <c r="DI7" s="622"/>
      <c r="DJ7" s="622"/>
      <c r="DK7" s="622"/>
      <c r="DL7" s="622"/>
      <c r="DM7" s="622"/>
      <c r="DN7" s="622"/>
      <c r="DO7" s="622"/>
      <c r="DP7" s="623"/>
      <c r="DQ7" s="627">
        <v>4830161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289413</v>
      </c>
      <c r="S8" s="622"/>
      <c r="T8" s="622"/>
      <c r="U8" s="622"/>
      <c r="V8" s="622"/>
      <c r="W8" s="622"/>
      <c r="X8" s="622"/>
      <c r="Y8" s="623"/>
      <c r="Z8" s="659">
        <v>0.6</v>
      </c>
      <c r="AA8" s="659"/>
      <c r="AB8" s="659"/>
      <c r="AC8" s="659"/>
      <c r="AD8" s="660">
        <v>289413</v>
      </c>
      <c r="AE8" s="660"/>
      <c r="AF8" s="660"/>
      <c r="AG8" s="660"/>
      <c r="AH8" s="660"/>
      <c r="AI8" s="660"/>
      <c r="AJ8" s="660"/>
      <c r="AK8" s="660"/>
      <c r="AL8" s="624">
        <v>1.1000000000000001</v>
      </c>
      <c r="AM8" s="625"/>
      <c r="AN8" s="625"/>
      <c r="AO8" s="661"/>
      <c r="AP8" s="618" t="s">
        <v>227</v>
      </c>
      <c r="AQ8" s="619"/>
      <c r="AR8" s="619"/>
      <c r="AS8" s="619"/>
      <c r="AT8" s="619"/>
      <c r="AU8" s="619"/>
      <c r="AV8" s="619"/>
      <c r="AW8" s="619"/>
      <c r="AX8" s="619"/>
      <c r="AY8" s="619"/>
      <c r="AZ8" s="619"/>
      <c r="BA8" s="619"/>
      <c r="BB8" s="619"/>
      <c r="BC8" s="619"/>
      <c r="BD8" s="619"/>
      <c r="BE8" s="619"/>
      <c r="BF8" s="620"/>
      <c r="BG8" s="621">
        <v>179018</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21567134</v>
      </c>
      <c r="CS8" s="622"/>
      <c r="CT8" s="622"/>
      <c r="CU8" s="622"/>
      <c r="CV8" s="622"/>
      <c r="CW8" s="622"/>
      <c r="CX8" s="622"/>
      <c r="CY8" s="623"/>
      <c r="CZ8" s="659">
        <v>44.4</v>
      </c>
      <c r="DA8" s="659"/>
      <c r="DB8" s="659"/>
      <c r="DC8" s="659"/>
      <c r="DD8" s="627">
        <v>119668</v>
      </c>
      <c r="DE8" s="622"/>
      <c r="DF8" s="622"/>
      <c r="DG8" s="622"/>
      <c r="DH8" s="622"/>
      <c r="DI8" s="622"/>
      <c r="DJ8" s="622"/>
      <c r="DK8" s="622"/>
      <c r="DL8" s="622"/>
      <c r="DM8" s="622"/>
      <c r="DN8" s="622"/>
      <c r="DO8" s="622"/>
      <c r="DP8" s="623"/>
      <c r="DQ8" s="627">
        <v>11187183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380569</v>
      </c>
      <c r="S9" s="622"/>
      <c r="T9" s="622"/>
      <c r="U9" s="622"/>
      <c r="V9" s="622"/>
      <c r="W9" s="622"/>
      <c r="X9" s="622"/>
      <c r="Y9" s="623"/>
      <c r="Z9" s="659">
        <v>0.8</v>
      </c>
      <c r="AA9" s="659"/>
      <c r="AB9" s="659"/>
      <c r="AC9" s="659"/>
      <c r="AD9" s="660">
        <v>380569</v>
      </c>
      <c r="AE9" s="660"/>
      <c r="AF9" s="660"/>
      <c r="AG9" s="660"/>
      <c r="AH9" s="660"/>
      <c r="AI9" s="660"/>
      <c r="AJ9" s="660"/>
      <c r="AK9" s="660"/>
      <c r="AL9" s="624">
        <v>1.4</v>
      </c>
      <c r="AM9" s="625"/>
      <c r="AN9" s="625"/>
      <c r="AO9" s="661"/>
      <c r="AP9" s="618" t="s">
        <v>230</v>
      </c>
      <c r="AQ9" s="619"/>
      <c r="AR9" s="619"/>
      <c r="AS9" s="619"/>
      <c r="AT9" s="619"/>
      <c r="AU9" s="619"/>
      <c r="AV9" s="619"/>
      <c r="AW9" s="619"/>
      <c r="AX9" s="619"/>
      <c r="AY9" s="619"/>
      <c r="AZ9" s="619"/>
      <c r="BA9" s="619"/>
      <c r="BB9" s="619"/>
      <c r="BC9" s="619"/>
      <c r="BD9" s="619"/>
      <c r="BE9" s="619"/>
      <c r="BF9" s="620"/>
      <c r="BG9" s="621">
        <v>5952885</v>
      </c>
      <c r="BH9" s="622"/>
      <c r="BI9" s="622"/>
      <c r="BJ9" s="622"/>
      <c r="BK9" s="622"/>
      <c r="BL9" s="622"/>
      <c r="BM9" s="622"/>
      <c r="BN9" s="623"/>
      <c r="BO9" s="659">
        <v>36.5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4495416</v>
      </c>
      <c r="CS9" s="622"/>
      <c r="CT9" s="622"/>
      <c r="CU9" s="622"/>
      <c r="CV9" s="622"/>
      <c r="CW9" s="622"/>
      <c r="CX9" s="622"/>
      <c r="CY9" s="623"/>
      <c r="CZ9" s="659">
        <v>9.1999999999999993</v>
      </c>
      <c r="DA9" s="659"/>
      <c r="DB9" s="659"/>
      <c r="DC9" s="659"/>
      <c r="DD9" s="627">
        <v>31158</v>
      </c>
      <c r="DE9" s="622"/>
      <c r="DF9" s="622"/>
      <c r="DG9" s="622"/>
      <c r="DH9" s="622"/>
      <c r="DI9" s="622"/>
      <c r="DJ9" s="622"/>
      <c r="DK9" s="622"/>
      <c r="DL9" s="622"/>
      <c r="DM9" s="622"/>
      <c r="DN9" s="622"/>
      <c r="DO9" s="622"/>
      <c r="DP9" s="623"/>
      <c r="DQ9" s="627">
        <v>3268068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329129</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39364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39364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2789691</v>
      </c>
      <c r="S11" s="622"/>
      <c r="T11" s="622"/>
      <c r="U11" s="622"/>
      <c r="V11" s="622"/>
      <c r="W11" s="622"/>
      <c r="X11" s="622"/>
      <c r="Y11" s="623"/>
      <c r="Z11" s="624">
        <v>5.6</v>
      </c>
      <c r="AA11" s="625"/>
      <c r="AB11" s="625"/>
      <c r="AC11" s="626"/>
      <c r="AD11" s="627">
        <v>2789691</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628395</v>
      </c>
      <c r="BH11" s="622"/>
      <c r="BI11" s="622"/>
      <c r="BJ11" s="622"/>
      <c r="BK11" s="622"/>
      <c r="BL11" s="622"/>
      <c r="BM11" s="622"/>
      <c r="BN11" s="623"/>
      <c r="BO11" s="659">
        <v>3.9</v>
      </c>
      <c r="BP11" s="659"/>
      <c r="BQ11" s="659"/>
      <c r="BR11" s="659"/>
      <c r="BS11" s="660">
        <v>179309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230673</v>
      </c>
      <c r="CS11" s="622"/>
      <c r="CT11" s="622"/>
      <c r="CU11" s="622"/>
      <c r="CV11" s="622"/>
      <c r="CW11" s="622"/>
      <c r="CX11" s="622"/>
      <c r="CY11" s="623"/>
      <c r="CZ11" s="659">
        <v>0.5</v>
      </c>
      <c r="DA11" s="659"/>
      <c r="DB11" s="659"/>
      <c r="DC11" s="659"/>
      <c r="DD11" s="627">
        <v>69683</v>
      </c>
      <c r="DE11" s="622"/>
      <c r="DF11" s="622"/>
      <c r="DG11" s="622"/>
      <c r="DH11" s="622"/>
      <c r="DI11" s="622"/>
      <c r="DJ11" s="622"/>
      <c r="DK11" s="622"/>
      <c r="DL11" s="622"/>
      <c r="DM11" s="622"/>
      <c r="DN11" s="622"/>
      <c r="DO11" s="622"/>
      <c r="DP11" s="623"/>
      <c r="DQ11" s="627">
        <v>154376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6759609</v>
      </c>
      <c r="BH12" s="622"/>
      <c r="BI12" s="622"/>
      <c r="BJ12" s="622"/>
      <c r="BK12" s="622"/>
      <c r="BL12" s="622"/>
      <c r="BM12" s="622"/>
      <c r="BN12" s="623"/>
      <c r="BO12" s="659">
        <v>41.4</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1305239</v>
      </c>
      <c r="CS12" s="622"/>
      <c r="CT12" s="622"/>
      <c r="CU12" s="622"/>
      <c r="CV12" s="622"/>
      <c r="CW12" s="622"/>
      <c r="CX12" s="622"/>
      <c r="CY12" s="623"/>
      <c r="CZ12" s="659">
        <v>2.7</v>
      </c>
      <c r="DA12" s="659"/>
      <c r="DB12" s="659"/>
      <c r="DC12" s="659"/>
      <c r="DD12" s="627">
        <v>77176</v>
      </c>
      <c r="DE12" s="622"/>
      <c r="DF12" s="622"/>
      <c r="DG12" s="622"/>
      <c r="DH12" s="622"/>
      <c r="DI12" s="622"/>
      <c r="DJ12" s="622"/>
      <c r="DK12" s="622"/>
      <c r="DL12" s="622"/>
      <c r="DM12" s="622"/>
      <c r="DN12" s="622"/>
      <c r="DO12" s="622"/>
      <c r="DP12" s="623"/>
      <c r="DQ12" s="627">
        <v>447688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6713153</v>
      </c>
      <c r="BH13" s="622"/>
      <c r="BI13" s="622"/>
      <c r="BJ13" s="622"/>
      <c r="BK13" s="622"/>
      <c r="BL13" s="622"/>
      <c r="BM13" s="622"/>
      <c r="BN13" s="623"/>
      <c r="BO13" s="659">
        <v>41.2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3657968</v>
      </c>
      <c r="CS13" s="622"/>
      <c r="CT13" s="622"/>
      <c r="CU13" s="622"/>
      <c r="CV13" s="622"/>
      <c r="CW13" s="622"/>
      <c r="CX13" s="622"/>
      <c r="CY13" s="623"/>
      <c r="CZ13" s="659">
        <v>7.5</v>
      </c>
      <c r="DA13" s="659"/>
      <c r="DB13" s="659"/>
      <c r="DC13" s="659"/>
      <c r="DD13" s="627">
        <v>929423</v>
      </c>
      <c r="DE13" s="622"/>
      <c r="DF13" s="622"/>
      <c r="DG13" s="622"/>
      <c r="DH13" s="622"/>
      <c r="DI13" s="622"/>
      <c r="DJ13" s="622"/>
      <c r="DK13" s="622"/>
      <c r="DL13" s="622"/>
      <c r="DM13" s="622"/>
      <c r="DN13" s="622"/>
      <c r="DO13" s="622"/>
      <c r="DP13" s="623"/>
      <c r="DQ13" s="627">
        <v>2741045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346819</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1521032</v>
      </c>
      <c r="CS14" s="622"/>
      <c r="CT14" s="622"/>
      <c r="CU14" s="622"/>
      <c r="CV14" s="622"/>
      <c r="CW14" s="622"/>
      <c r="CX14" s="622"/>
      <c r="CY14" s="623"/>
      <c r="CZ14" s="659">
        <v>3.1</v>
      </c>
      <c r="DA14" s="659"/>
      <c r="DB14" s="659"/>
      <c r="DC14" s="659"/>
      <c r="DD14" s="627">
        <v>10649</v>
      </c>
      <c r="DE14" s="622"/>
      <c r="DF14" s="622"/>
      <c r="DG14" s="622"/>
      <c r="DH14" s="622"/>
      <c r="DI14" s="622"/>
      <c r="DJ14" s="622"/>
      <c r="DK14" s="622"/>
      <c r="DL14" s="622"/>
      <c r="DM14" s="622"/>
      <c r="DN14" s="622"/>
      <c r="DO14" s="622"/>
      <c r="DP14" s="623"/>
      <c r="DQ14" s="627">
        <v>1505591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45054</v>
      </c>
      <c r="S15" s="622"/>
      <c r="T15" s="622"/>
      <c r="U15" s="622"/>
      <c r="V15" s="622"/>
      <c r="W15" s="622"/>
      <c r="X15" s="622"/>
      <c r="Y15" s="623"/>
      <c r="Z15" s="659">
        <v>0.1</v>
      </c>
      <c r="AA15" s="659"/>
      <c r="AB15" s="659"/>
      <c r="AC15" s="659"/>
      <c r="AD15" s="660">
        <v>45054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825990</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6302300</v>
      </c>
      <c r="CS15" s="622"/>
      <c r="CT15" s="622"/>
      <c r="CU15" s="622"/>
      <c r="CV15" s="622"/>
      <c r="CW15" s="622"/>
      <c r="CX15" s="622"/>
      <c r="CY15" s="623"/>
      <c r="CZ15" s="659">
        <v>13</v>
      </c>
      <c r="DA15" s="659"/>
      <c r="DB15" s="659"/>
      <c r="DC15" s="659"/>
      <c r="DD15" s="627">
        <v>2710068</v>
      </c>
      <c r="DE15" s="622"/>
      <c r="DF15" s="622"/>
      <c r="DG15" s="622"/>
      <c r="DH15" s="622"/>
      <c r="DI15" s="622"/>
      <c r="DJ15" s="622"/>
      <c r="DK15" s="622"/>
      <c r="DL15" s="622"/>
      <c r="DM15" s="622"/>
      <c r="DN15" s="622"/>
      <c r="DO15" s="622"/>
      <c r="DP15" s="623"/>
      <c r="DQ15" s="627">
        <v>3838600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182009</v>
      </c>
      <c r="S16" s="622"/>
      <c r="T16" s="622"/>
      <c r="U16" s="622"/>
      <c r="V16" s="622"/>
      <c r="W16" s="622"/>
      <c r="X16" s="622"/>
      <c r="Y16" s="623"/>
      <c r="Z16" s="659">
        <v>0.4</v>
      </c>
      <c r="AA16" s="659"/>
      <c r="AB16" s="659"/>
      <c r="AC16" s="659"/>
      <c r="AD16" s="660">
        <v>182009</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1473</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638336</v>
      </c>
      <c r="S17" s="622"/>
      <c r="T17" s="622"/>
      <c r="U17" s="622"/>
      <c r="V17" s="622"/>
      <c r="W17" s="622"/>
      <c r="X17" s="622"/>
      <c r="Y17" s="623"/>
      <c r="Z17" s="659">
        <v>1.3</v>
      </c>
      <c r="AA17" s="659"/>
      <c r="AB17" s="659"/>
      <c r="AC17" s="659"/>
      <c r="AD17" s="660">
        <v>638336</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3349425</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3348353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115012</v>
      </c>
      <c r="S18" s="622"/>
      <c r="T18" s="622"/>
      <c r="U18" s="622"/>
      <c r="V18" s="622"/>
      <c r="W18" s="622"/>
      <c r="X18" s="622"/>
      <c r="Y18" s="623"/>
      <c r="Z18" s="659">
        <v>0.2</v>
      </c>
      <c r="AA18" s="659"/>
      <c r="AB18" s="659"/>
      <c r="AC18" s="659"/>
      <c r="AD18" s="660">
        <v>115012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521904</v>
      </c>
      <c r="S19" s="622"/>
      <c r="T19" s="622"/>
      <c r="U19" s="622"/>
      <c r="V19" s="622"/>
      <c r="W19" s="622"/>
      <c r="X19" s="622"/>
      <c r="Y19" s="623"/>
      <c r="Z19" s="659">
        <v>1.1000000000000001</v>
      </c>
      <c r="AA19" s="659"/>
      <c r="AB19" s="659"/>
      <c r="AC19" s="659"/>
      <c r="AD19" s="660">
        <v>521904</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1286037</v>
      </c>
      <c r="BH19" s="622"/>
      <c r="BI19" s="622"/>
      <c r="BJ19" s="622"/>
      <c r="BK19" s="622"/>
      <c r="BL19" s="622"/>
      <c r="BM19" s="622"/>
      <c r="BN19" s="623"/>
      <c r="BO19" s="659">
        <v>7.9</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1420</v>
      </c>
      <c r="S20" s="622"/>
      <c r="T20" s="622"/>
      <c r="U20" s="622"/>
      <c r="V20" s="622"/>
      <c r="W20" s="622"/>
      <c r="X20" s="622"/>
      <c r="Y20" s="623"/>
      <c r="Z20" s="659">
        <v>0</v>
      </c>
      <c r="AA20" s="659"/>
      <c r="AB20" s="659"/>
      <c r="AC20" s="659"/>
      <c r="AD20" s="660">
        <v>1420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1286037</v>
      </c>
      <c r="BH20" s="622"/>
      <c r="BI20" s="622"/>
      <c r="BJ20" s="622"/>
      <c r="BK20" s="622"/>
      <c r="BL20" s="622"/>
      <c r="BM20" s="622"/>
      <c r="BN20" s="623"/>
      <c r="BO20" s="659">
        <v>7.9</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48625519</v>
      </c>
      <c r="CS20" s="622"/>
      <c r="CT20" s="622"/>
      <c r="CU20" s="622"/>
      <c r="CV20" s="622"/>
      <c r="CW20" s="622"/>
      <c r="CX20" s="622"/>
      <c r="CY20" s="623"/>
      <c r="CZ20" s="659">
        <v>100</v>
      </c>
      <c r="DA20" s="659"/>
      <c r="DB20" s="659"/>
      <c r="DC20" s="659"/>
      <c r="DD20" s="627">
        <v>4502273</v>
      </c>
      <c r="DE20" s="622"/>
      <c r="DF20" s="622"/>
      <c r="DG20" s="622"/>
      <c r="DH20" s="622"/>
      <c r="DI20" s="622"/>
      <c r="DJ20" s="622"/>
      <c r="DK20" s="622"/>
      <c r="DL20" s="622"/>
      <c r="DM20" s="622"/>
      <c r="DN20" s="622"/>
      <c r="DO20" s="622"/>
      <c r="DP20" s="623"/>
      <c r="DQ20" s="627">
        <v>31692475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7932613</v>
      </c>
      <c r="S21" s="622"/>
      <c r="T21" s="622"/>
      <c r="U21" s="622"/>
      <c r="V21" s="622"/>
      <c r="W21" s="622"/>
      <c r="X21" s="622"/>
      <c r="Y21" s="623"/>
      <c r="Z21" s="659">
        <v>16</v>
      </c>
      <c r="AA21" s="659"/>
      <c r="AB21" s="659"/>
      <c r="AC21" s="659"/>
      <c r="AD21" s="660">
        <v>7027419</v>
      </c>
      <c r="AE21" s="660"/>
      <c r="AF21" s="660"/>
      <c r="AG21" s="660"/>
      <c r="AH21" s="660"/>
      <c r="AI21" s="660"/>
      <c r="AJ21" s="660"/>
      <c r="AK21" s="660"/>
      <c r="AL21" s="624">
        <v>26.2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12304</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7027419</v>
      </c>
      <c r="S22" s="622"/>
      <c r="T22" s="622"/>
      <c r="U22" s="622"/>
      <c r="V22" s="622"/>
      <c r="W22" s="622"/>
      <c r="X22" s="622"/>
      <c r="Y22" s="623"/>
      <c r="Z22" s="659">
        <v>14.2</v>
      </c>
      <c r="AA22" s="659"/>
      <c r="AB22" s="659"/>
      <c r="AC22" s="659"/>
      <c r="AD22" s="660">
        <v>7027419</v>
      </c>
      <c r="AE22" s="660"/>
      <c r="AF22" s="660"/>
      <c r="AG22" s="660"/>
      <c r="AH22" s="660"/>
      <c r="AI22" s="660"/>
      <c r="AJ22" s="660"/>
      <c r="AK22" s="660"/>
      <c r="AL22" s="624">
        <v>26.2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905194</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1273733</v>
      </c>
      <c r="BH23" s="622"/>
      <c r="BI23" s="622"/>
      <c r="BJ23" s="622"/>
      <c r="BK23" s="622"/>
      <c r="BL23" s="622"/>
      <c r="BM23" s="622"/>
      <c r="BN23" s="623"/>
      <c r="BO23" s="659">
        <v>7.8</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26283908</v>
      </c>
      <c r="CS24" s="677"/>
      <c r="CT24" s="677"/>
      <c r="CU24" s="677"/>
      <c r="CV24" s="677"/>
      <c r="CW24" s="677"/>
      <c r="CX24" s="677"/>
      <c r="CY24" s="702"/>
      <c r="CZ24" s="703">
        <v>54.1</v>
      </c>
      <c r="DA24" s="685"/>
      <c r="DB24" s="685"/>
      <c r="DC24" s="705"/>
      <c r="DD24" s="701">
        <v>16617745</v>
      </c>
      <c r="DE24" s="677"/>
      <c r="DF24" s="677"/>
      <c r="DG24" s="677"/>
      <c r="DH24" s="677"/>
      <c r="DI24" s="677"/>
      <c r="DJ24" s="677"/>
      <c r="DK24" s="702"/>
      <c r="DL24" s="701">
        <v>14630235</v>
      </c>
      <c r="DM24" s="677"/>
      <c r="DN24" s="677"/>
      <c r="DO24" s="677"/>
      <c r="DP24" s="677"/>
      <c r="DQ24" s="677"/>
      <c r="DR24" s="677"/>
      <c r="DS24" s="677"/>
      <c r="DT24" s="677"/>
      <c r="DU24" s="677"/>
      <c r="DV24" s="702"/>
      <c r="DW24" s="703">
        <v>54.2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28845359</v>
      </c>
      <c r="S25" s="622"/>
      <c r="T25" s="622"/>
      <c r="U25" s="622"/>
      <c r="V25" s="622"/>
      <c r="W25" s="622"/>
      <c r="X25" s="622"/>
      <c r="Y25" s="623"/>
      <c r="Z25" s="659">
        <v>58.1</v>
      </c>
      <c r="AA25" s="659"/>
      <c r="AB25" s="659"/>
      <c r="AC25" s="659"/>
      <c r="AD25" s="660">
        <v>26666432</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8910375</v>
      </c>
      <c r="CS25" s="634"/>
      <c r="CT25" s="634"/>
      <c r="CU25" s="634"/>
      <c r="CV25" s="634"/>
      <c r="CW25" s="634"/>
      <c r="CX25" s="634"/>
      <c r="CY25" s="635"/>
      <c r="CZ25" s="624">
        <v>18.3</v>
      </c>
      <c r="DA25" s="636"/>
      <c r="DB25" s="636"/>
      <c r="DC25" s="637"/>
      <c r="DD25" s="627">
        <v>8260563</v>
      </c>
      <c r="DE25" s="634"/>
      <c r="DF25" s="634"/>
      <c r="DG25" s="634"/>
      <c r="DH25" s="634"/>
      <c r="DI25" s="634"/>
      <c r="DJ25" s="634"/>
      <c r="DK25" s="635"/>
      <c r="DL25" s="627">
        <v>7986555</v>
      </c>
      <c r="DM25" s="634"/>
      <c r="DN25" s="634"/>
      <c r="DO25" s="634"/>
      <c r="DP25" s="634"/>
      <c r="DQ25" s="634"/>
      <c r="DR25" s="634"/>
      <c r="DS25" s="634"/>
      <c r="DT25" s="634"/>
      <c r="DU25" s="634"/>
      <c r="DV25" s="635"/>
      <c r="DW25" s="624">
        <v>29.6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11587</v>
      </c>
      <c r="S26" s="622"/>
      <c r="T26" s="622"/>
      <c r="U26" s="622"/>
      <c r="V26" s="622"/>
      <c r="W26" s="622"/>
      <c r="X26" s="622"/>
      <c r="Y26" s="623"/>
      <c r="Z26" s="659">
        <v>0</v>
      </c>
      <c r="AA26" s="659"/>
      <c r="AB26" s="659"/>
      <c r="AC26" s="659"/>
      <c r="AD26" s="660">
        <v>11587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5588664</v>
      </c>
      <c r="CS26" s="622"/>
      <c r="CT26" s="622"/>
      <c r="CU26" s="622"/>
      <c r="CV26" s="622"/>
      <c r="CW26" s="622"/>
      <c r="CX26" s="622"/>
      <c r="CY26" s="623"/>
      <c r="CZ26" s="624">
        <v>11.5</v>
      </c>
      <c r="DA26" s="636"/>
      <c r="DB26" s="636"/>
      <c r="DC26" s="637"/>
      <c r="DD26" s="627">
        <v>5193577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223094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16307882</v>
      </c>
      <c r="BH27" s="622"/>
      <c r="BI27" s="622"/>
      <c r="BJ27" s="622"/>
      <c r="BK27" s="622"/>
      <c r="BL27" s="622"/>
      <c r="BM27" s="622"/>
      <c r="BN27" s="623"/>
      <c r="BO27" s="659">
        <v>100</v>
      </c>
      <c r="BP27" s="659"/>
      <c r="BQ27" s="659"/>
      <c r="BR27" s="659"/>
      <c r="BS27" s="660">
        <v>179309</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14024108</v>
      </c>
      <c r="CS27" s="634"/>
      <c r="CT27" s="634"/>
      <c r="CU27" s="634"/>
      <c r="CV27" s="634"/>
      <c r="CW27" s="634"/>
      <c r="CX27" s="634"/>
      <c r="CY27" s="635"/>
      <c r="CZ27" s="624">
        <v>28.8</v>
      </c>
      <c r="DA27" s="636"/>
      <c r="DB27" s="636"/>
      <c r="DC27" s="637"/>
      <c r="DD27" s="627">
        <v>5008829</v>
      </c>
      <c r="DE27" s="634"/>
      <c r="DF27" s="634"/>
      <c r="DG27" s="634"/>
      <c r="DH27" s="634"/>
      <c r="DI27" s="634"/>
      <c r="DJ27" s="634"/>
      <c r="DK27" s="635"/>
      <c r="DL27" s="627">
        <v>3426039</v>
      </c>
      <c r="DM27" s="634"/>
      <c r="DN27" s="634"/>
      <c r="DO27" s="634"/>
      <c r="DP27" s="634"/>
      <c r="DQ27" s="634"/>
      <c r="DR27" s="634"/>
      <c r="DS27" s="634"/>
      <c r="DT27" s="634"/>
      <c r="DU27" s="634"/>
      <c r="DV27" s="635"/>
      <c r="DW27" s="624">
        <v>12.7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740132</v>
      </c>
      <c r="S28" s="622"/>
      <c r="T28" s="622"/>
      <c r="U28" s="622"/>
      <c r="V28" s="622"/>
      <c r="W28" s="622"/>
      <c r="X28" s="622"/>
      <c r="Y28" s="623"/>
      <c r="Z28" s="659">
        <v>1.5</v>
      </c>
      <c r="AA28" s="659"/>
      <c r="AB28" s="659"/>
      <c r="AC28" s="659"/>
      <c r="AD28" s="660">
        <v>61296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3349425</v>
      </c>
      <c r="CS28" s="622"/>
      <c r="CT28" s="622"/>
      <c r="CU28" s="622"/>
      <c r="CV28" s="622"/>
      <c r="CW28" s="622"/>
      <c r="CX28" s="622"/>
      <c r="CY28" s="623"/>
      <c r="CZ28" s="624">
        <v>6.9</v>
      </c>
      <c r="DA28" s="636"/>
      <c r="DB28" s="636"/>
      <c r="DC28" s="637"/>
      <c r="DD28" s="627">
        <v>3348353</v>
      </c>
      <c r="DE28" s="622"/>
      <c r="DF28" s="622"/>
      <c r="DG28" s="622"/>
      <c r="DH28" s="622"/>
      <c r="DI28" s="622"/>
      <c r="DJ28" s="622"/>
      <c r="DK28" s="623"/>
      <c r="DL28" s="627">
        <v>3217641</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424413</v>
      </c>
      <c r="S29" s="622"/>
      <c r="T29" s="622"/>
      <c r="U29" s="622"/>
      <c r="V29" s="622"/>
      <c r="W29" s="622"/>
      <c r="X29" s="622"/>
      <c r="Y29" s="623"/>
      <c r="Z29" s="659">
        <v>0.9</v>
      </c>
      <c r="AA29" s="659"/>
      <c r="AB29" s="659"/>
      <c r="AC29" s="659"/>
      <c r="AD29" s="660">
        <v>46</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3349425</v>
      </c>
      <c r="CS29" s="634"/>
      <c r="CT29" s="634"/>
      <c r="CU29" s="634"/>
      <c r="CV29" s="634"/>
      <c r="CW29" s="634"/>
      <c r="CX29" s="634"/>
      <c r="CY29" s="635"/>
      <c r="CZ29" s="624">
        <v>6.9</v>
      </c>
      <c r="DA29" s="636"/>
      <c r="DB29" s="636"/>
      <c r="DC29" s="637"/>
      <c r="DD29" s="627">
        <v>3348353</v>
      </c>
      <c r="DE29" s="634"/>
      <c r="DF29" s="634"/>
      <c r="DG29" s="634"/>
      <c r="DH29" s="634"/>
      <c r="DI29" s="634"/>
      <c r="DJ29" s="634"/>
      <c r="DK29" s="635"/>
      <c r="DL29" s="627">
        <v>3217641</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9685853</v>
      </c>
      <c r="S30" s="622"/>
      <c r="T30" s="622"/>
      <c r="U30" s="622"/>
      <c r="V30" s="622"/>
      <c r="W30" s="622"/>
      <c r="X30" s="622"/>
      <c r="Y30" s="623"/>
      <c r="Z30" s="659">
        <v>19.5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3265374</v>
      </c>
      <c r="CS30" s="622"/>
      <c r="CT30" s="622"/>
      <c r="CU30" s="622"/>
      <c r="CV30" s="622"/>
      <c r="CW30" s="622"/>
      <c r="CX30" s="622"/>
      <c r="CY30" s="623"/>
      <c r="CZ30" s="624">
        <v>6.7</v>
      </c>
      <c r="DA30" s="636"/>
      <c r="DB30" s="636"/>
      <c r="DC30" s="637"/>
      <c r="DD30" s="627">
        <v>3264323</v>
      </c>
      <c r="DE30" s="622"/>
      <c r="DF30" s="622"/>
      <c r="DG30" s="622"/>
      <c r="DH30" s="622"/>
      <c r="DI30" s="622"/>
      <c r="DJ30" s="622"/>
      <c r="DK30" s="623"/>
      <c r="DL30" s="627">
        <v>3133611</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98.3</v>
      </c>
      <c r="BN31" s="684"/>
      <c r="BO31" s="684"/>
      <c r="BP31" s="684"/>
      <c r="BQ31" s="686"/>
      <c r="BR31" s="683">
        <v>99.3</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84051</v>
      </c>
      <c r="CS31" s="634"/>
      <c r="CT31" s="634"/>
      <c r="CU31" s="634"/>
      <c r="CV31" s="634"/>
      <c r="CW31" s="634"/>
      <c r="CX31" s="634"/>
      <c r="CY31" s="635"/>
      <c r="CZ31" s="624">
        <v>0.2</v>
      </c>
      <c r="DA31" s="636"/>
      <c r="DB31" s="636"/>
      <c r="DC31" s="637"/>
      <c r="DD31" s="627">
        <v>84030</v>
      </c>
      <c r="DE31" s="634"/>
      <c r="DF31" s="634"/>
      <c r="DG31" s="634"/>
      <c r="DH31" s="634"/>
      <c r="DI31" s="634"/>
      <c r="DJ31" s="634"/>
      <c r="DK31" s="635"/>
      <c r="DL31" s="627">
        <v>84030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3660346</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98</v>
      </c>
      <c r="BN32" s="634"/>
      <c r="BO32" s="634"/>
      <c r="BP32" s="634"/>
      <c r="BQ32" s="657"/>
      <c r="BR32" s="687">
        <v>99.2</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259453</v>
      </c>
      <c r="S33" s="622"/>
      <c r="T33" s="622"/>
      <c r="U33" s="622"/>
      <c r="V33" s="622"/>
      <c r="W33" s="622"/>
      <c r="X33" s="622"/>
      <c r="Y33" s="623"/>
      <c r="Z33" s="659">
        <v>0.5</v>
      </c>
      <c r="AA33" s="659"/>
      <c r="AB33" s="659"/>
      <c r="AC33" s="659"/>
      <c r="AD33" s="660">
        <v>124171</v>
      </c>
      <c r="AE33" s="660"/>
      <c r="AF33" s="660"/>
      <c r="AG33" s="660"/>
      <c r="AH33" s="660"/>
      <c r="AI33" s="660"/>
      <c r="AJ33" s="660"/>
      <c r="AK33" s="660"/>
      <c r="AL33" s="624">
        <v>0.5</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99.4</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17837865</v>
      </c>
      <c r="CS33" s="634"/>
      <c r="CT33" s="634"/>
      <c r="CU33" s="634"/>
      <c r="CV33" s="634"/>
      <c r="CW33" s="634"/>
      <c r="CX33" s="634"/>
      <c r="CY33" s="635"/>
      <c r="CZ33" s="624">
        <v>36.700000000000003</v>
      </c>
      <c r="DA33" s="636"/>
      <c r="DB33" s="636"/>
      <c r="DC33" s="637"/>
      <c r="DD33" s="627">
        <v>13605062</v>
      </c>
      <c r="DE33" s="634"/>
      <c r="DF33" s="634"/>
      <c r="DG33" s="634"/>
      <c r="DH33" s="634"/>
      <c r="DI33" s="634"/>
      <c r="DJ33" s="634"/>
      <c r="DK33" s="635"/>
      <c r="DL33" s="627">
        <v>10214439</v>
      </c>
      <c r="DM33" s="634"/>
      <c r="DN33" s="634"/>
      <c r="DO33" s="634"/>
      <c r="DP33" s="634"/>
      <c r="DQ33" s="634"/>
      <c r="DR33" s="634"/>
      <c r="DS33" s="634"/>
      <c r="DT33" s="634"/>
      <c r="DU33" s="634"/>
      <c r="DV33" s="635"/>
      <c r="DW33" s="624">
        <v>37.9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160408</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7414156</v>
      </c>
      <c r="CS34" s="622"/>
      <c r="CT34" s="622"/>
      <c r="CU34" s="622"/>
      <c r="CV34" s="622"/>
      <c r="CW34" s="622"/>
      <c r="CX34" s="622"/>
      <c r="CY34" s="623"/>
      <c r="CZ34" s="624">
        <v>15.2</v>
      </c>
      <c r="DA34" s="636"/>
      <c r="DB34" s="636"/>
      <c r="DC34" s="637"/>
      <c r="DD34" s="627">
        <v>5364577</v>
      </c>
      <c r="DE34" s="622"/>
      <c r="DF34" s="622"/>
      <c r="DG34" s="622"/>
      <c r="DH34" s="622"/>
      <c r="DI34" s="622"/>
      <c r="DJ34" s="622"/>
      <c r="DK34" s="623"/>
      <c r="DL34" s="627">
        <v>4352191</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856656</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245935</v>
      </c>
      <c r="CS35" s="634"/>
      <c r="CT35" s="634"/>
      <c r="CU35" s="634"/>
      <c r="CV35" s="634"/>
      <c r="CW35" s="634"/>
      <c r="CX35" s="634"/>
      <c r="CY35" s="635"/>
      <c r="CZ35" s="624">
        <v>0.5</v>
      </c>
      <c r="DA35" s="636"/>
      <c r="DB35" s="636"/>
      <c r="DC35" s="637"/>
      <c r="DD35" s="627">
        <v>221285</v>
      </c>
      <c r="DE35" s="634"/>
      <c r="DF35" s="634"/>
      <c r="DG35" s="634"/>
      <c r="DH35" s="634"/>
      <c r="DI35" s="634"/>
      <c r="DJ35" s="634"/>
      <c r="DK35" s="635"/>
      <c r="DL35" s="627">
        <v>203699</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1260166</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5625401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845154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4091918</v>
      </c>
      <c r="CS36" s="622"/>
      <c r="CT36" s="622"/>
      <c r="CU36" s="622"/>
      <c r="CV36" s="622"/>
      <c r="CW36" s="622"/>
      <c r="CX36" s="622"/>
      <c r="CY36" s="623"/>
      <c r="CZ36" s="624">
        <v>8.4</v>
      </c>
      <c r="DA36" s="636"/>
      <c r="DB36" s="636"/>
      <c r="DC36" s="637"/>
      <c r="DD36" s="627">
        <v>3701977</v>
      </c>
      <c r="DE36" s="622"/>
      <c r="DF36" s="622"/>
      <c r="DG36" s="622"/>
      <c r="DH36" s="622"/>
      <c r="DI36" s="622"/>
      <c r="DJ36" s="622"/>
      <c r="DK36" s="623"/>
      <c r="DL36" s="627">
        <v>2417678</v>
      </c>
      <c r="DM36" s="622"/>
      <c r="DN36" s="622"/>
      <c r="DO36" s="622"/>
      <c r="DP36" s="622"/>
      <c r="DQ36" s="622"/>
      <c r="DR36" s="622"/>
      <c r="DS36" s="622"/>
      <c r="DT36" s="622"/>
      <c r="DU36" s="622"/>
      <c r="DV36" s="623"/>
      <c r="DW36" s="624">
        <v>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1604987</v>
      </c>
      <c r="S37" s="622"/>
      <c r="T37" s="622"/>
      <c r="U37" s="622"/>
      <c r="V37" s="622"/>
      <c r="W37" s="622"/>
      <c r="X37" s="622"/>
      <c r="Y37" s="623"/>
      <c r="Z37" s="659">
        <v>3.2</v>
      </c>
      <c r="AA37" s="659"/>
      <c r="AB37" s="659"/>
      <c r="AC37" s="659"/>
      <c r="AD37" s="660">
        <v>686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1244000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705496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1401175</v>
      </c>
      <c r="CS37" s="634"/>
      <c r="CT37" s="634"/>
      <c r="CU37" s="634"/>
      <c r="CV37" s="634"/>
      <c r="CW37" s="634"/>
      <c r="CX37" s="634"/>
      <c r="CY37" s="635"/>
      <c r="CZ37" s="624">
        <v>2.9</v>
      </c>
      <c r="DA37" s="636"/>
      <c r="DB37" s="636"/>
      <c r="DC37" s="637"/>
      <c r="DD37" s="627">
        <v>1398390</v>
      </c>
      <c r="DE37" s="634"/>
      <c r="DF37" s="634"/>
      <c r="DG37" s="634"/>
      <c r="DH37" s="634"/>
      <c r="DI37" s="634"/>
      <c r="DJ37" s="634"/>
      <c r="DK37" s="635"/>
      <c r="DL37" s="627">
        <v>1335343</v>
      </c>
      <c r="DM37" s="634"/>
      <c r="DN37" s="634"/>
      <c r="DO37" s="634"/>
      <c r="DP37" s="634"/>
      <c r="DQ37" s="634"/>
      <c r="DR37" s="634"/>
      <c r="DS37" s="634"/>
      <c r="DT37" s="634"/>
      <c r="DU37" s="634"/>
      <c r="DV37" s="635"/>
      <c r="DW37" s="624">
        <v>4.9000000000000004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1885900</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13298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14944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4368103</v>
      </c>
      <c r="CS38" s="622"/>
      <c r="CT38" s="622"/>
      <c r="CU38" s="622"/>
      <c r="CV38" s="622"/>
      <c r="CW38" s="622"/>
      <c r="CX38" s="622"/>
      <c r="CY38" s="623"/>
      <c r="CZ38" s="624">
        <v>9</v>
      </c>
      <c r="DA38" s="636"/>
      <c r="DB38" s="636"/>
      <c r="DC38" s="637"/>
      <c r="DD38" s="627">
        <v>3401378</v>
      </c>
      <c r="DE38" s="622"/>
      <c r="DF38" s="622"/>
      <c r="DG38" s="622"/>
      <c r="DH38" s="622"/>
      <c r="DI38" s="622"/>
      <c r="DJ38" s="622"/>
      <c r="DK38" s="623"/>
      <c r="DL38" s="627">
        <v>3240371</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22177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932158</v>
      </c>
      <c r="CS39" s="634"/>
      <c r="CT39" s="634"/>
      <c r="CU39" s="634"/>
      <c r="CV39" s="634"/>
      <c r="CW39" s="634"/>
      <c r="CX39" s="634"/>
      <c r="CY39" s="635"/>
      <c r="CZ39" s="624">
        <v>1.9</v>
      </c>
      <c r="DA39" s="636"/>
      <c r="DB39" s="636"/>
      <c r="DC39" s="637"/>
      <c r="DD39" s="627">
        <v>915281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120000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785595</v>
      </c>
      <c r="CS40" s="622"/>
      <c r="CT40" s="622"/>
      <c r="CU40" s="622"/>
      <c r="CV40" s="622"/>
      <c r="CW40" s="622"/>
      <c r="CX40" s="622"/>
      <c r="CY40" s="623"/>
      <c r="CZ40" s="624">
        <v>1.6</v>
      </c>
      <c r="DA40" s="636"/>
      <c r="DB40" s="636"/>
      <c r="DC40" s="637"/>
      <c r="DD40" s="627">
        <v>564</v>
      </c>
      <c r="DE40" s="622"/>
      <c r="DF40" s="622"/>
      <c r="DG40" s="622"/>
      <c r="DH40" s="622"/>
      <c r="DI40" s="622"/>
      <c r="DJ40" s="622"/>
      <c r="DK40" s="623"/>
      <c r="DL40" s="627">
        <v>500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49618354</v>
      </c>
      <c r="S41" s="646"/>
      <c r="T41" s="646"/>
      <c r="U41" s="646"/>
      <c r="V41" s="646"/>
      <c r="W41" s="646"/>
      <c r="X41" s="646"/>
      <c r="Y41" s="649"/>
      <c r="Z41" s="650">
        <v>100</v>
      </c>
      <c r="AA41" s="650"/>
      <c r="AB41" s="650"/>
      <c r="AC41" s="650"/>
      <c r="AD41" s="651">
        <v>26864218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1038865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3329238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4503746</v>
      </c>
      <c r="CS42" s="634"/>
      <c r="CT42" s="634"/>
      <c r="CU42" s="634"/>
      <c r="CV42" s="634"/>
      <c r="CW42" s="634"/>
      <c r="CX42" s="634"/>
      <c r="CY42" s="635"/>
      <c r="CZ42" s="624">
        <v>9.3000000000000007</v>
      </c>
      <c r="DA42" s="636"/>
      <c r="DB42" s="636"/>
      <c r="DC42" s="637"/>
      <c r="DD42" s="627">
        <v>1469668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94877</v>
      </c>
      <c r="CS43" s="634"/>
      <c r="CT43" s="634"/>
      <c r="CU43" s="634"/>
      <c r="CV43" s="634"/>
      <c r="CW43" s="634"/>
      <c r="CX43" s="634"/>
      <c r="CY43" s="635"/>
      <c r="CZ43" s="624">
        <v>0.2</v>
      </c>
      <c r="DA43" s="636"/>
      <c r="DB43" s="636"/>
      <c r="DC43" s="637"/>
      <c r="DD43" s="627">
        <v>94877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4502273</v>
      </c>
      <c r="CS44" s="622"/>
      <c r="CT44" s="622"/>
      <c r="CU44" s="622"/>
      <c r="CV44" s="622"/>
      <c r="CW44" s="622"/>
      <c r="CX44" s="622"/>
      <c r="CY44" s="623"/>
      <c r="CZ44" s="624">
        <v>9.3000000000000007</v>
      </c>
      <c r="DA44" s="625"/>
      <c r="DB44" s="625"/>
      <c r="DC44" s="626"/>
      <c r="DD44" s="627">
        <v>1469668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2015488</v>
      </c>
      <c r="CS45" s="634"/>
      <c r="CT45" s="634"/>
      <c r="CU45" s="634"/>
      <c r="CV45" s="634"/>
      <c r="CW45" s="634"/>
      <c r="CX45" s="634"/>
      <c r="CY45" s="635"/>
      <c r="CZ45" s="624">
        <v>4.0999999999999996</v>
      </c>
      <c r="DA45" s="636"/>
      <c r="DB45" s="636"/>
      <c r="DC45" s="637"/>
      <c r="DD45" s="627">
        <v>477931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2486785</v>
      </c>
      <c r="CS46" s="622"/>
      <c r="CT46" s="622"/>
      <c r="CU46" s="622"/>
      <c r="CV46" s="622"/>
      <c r="CW46" s="622"/>
      <c r="CX46" s="622"/>
      <c r="CY46" s="623"/>
      <c r="CZ46" s="624">
        <v>5.0999999999999996</v>
      </c>
      <c r="DA46" s="625"/>
      <c r="DB46" s="625"/>
      <c r="DC46" s="626"/>
      <c r="DD46" s="627">
        <v>991737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1473</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48625519</v>
      </c>
      <c r="CS49" s="606"/>
      <c r="CT49" s="606"/>
      <c r="CU49" s="606"/>
      <c r="CV49" s="606"/>
      <c r="CW49" s="606"/>
      <c r="CX49" s="606"/>
      <c r="CY49" s="607"/>
      <c r="CZ49" s="608">
        <v>100</v>
      </c>
      <c r="DA49" s="609"/>
      <c r="DB49" s="609"/>
      <c r="DC49" s="610"/>
      <c r="DD49" s="611">
        <v>31692475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Vvrah5VDP7TbZ2KJ9JBm5kFEDccJgdvZyp4Uu/vfsHNFy2nScd7Lv60ALHw/7yfabICYuVbcckkqEJy+zKOpw==" saltValue="wRe2RV79tZD1vEm2WKJz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49627</v>
      </c>
      <c r="R7" s="1103"/>
      <c r="S7" s="1103"/>
      <c r="T7" s="1103"/>
      <c r="U7" s="1103"/>
      <c r="V7" s="1103">
        <v>48634</v>
      </c>
      <c r="W7" s="1103"/>
      <c r="X7" s="1103"/>
      <c r="Y7" s="1103"/>
      <c r="Z7" s="1103"/>
      <c r="AA7" s="1103">
        <v>993</v>
      </c>
      <c r="AB7" s="1103"/>
      <c r="AC7" s="1103"/>
      <c r="AD7" s="1103"/>
      <c r="AE7" s="1104"/>
      <c r="AF7" s="1105">
        <v>632</v>
      </c>
      <c r="AG7" s="1106"/>
      <c r="AH7" s="1106"/>
      <c r="AI7" s="1106"/>
      <c r="AJ7" s="1107"/>
      <c r="AK7" s="1108">
        <v>0</v>
      </c>
      <c r="AL7" s="1109"/>
      <c r="AM7" s="1109"/>
      <c r="AN7" s="1109"/>
      <c r="AO7" s="1109"/>
      <c r="AP7" s="1109">
        <v>28526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1</v>
      </c>
      <c r="CI7" s="1097"/>
      <c r="CJ7" s="1097"/>
      <c r="CK7" s="1097"/>
      <c r="CL7" s="1098"/>
      <c r="CM7" s="1096">
        <v>46</v>
      </c>
      <c r="CN7" s="1097"/>
      <c r="CO7" s="1097"/>
      <c r="CP7" s="1097"/>
      <c r="CQ7" s="1098"/>
      <c r="CR7" s="1096">
        <v>5</v>
      </c>
      <c r="CS7" s="1097"/>
      <c r="CT7" s="1097"/>
      <c r="CU7" s="1097"/>
      <c r="CV7" s="1098"/>
      <c r="CW7" s="1096">
        <v>4</v>
      </c>
      <c r="CX7" s="1097"/>
      <c r="CY7" s="1097"/>
      <c r="CZ7" s="1097"/>
      <c r="DA7" s="1098"/>
      <c r="DB7" s="1096">
        <v>2290</v>
      </c>
      <c r="DC7" s="1097"/>
      <c r="DD7" s="1097"/>
      <c r="DE7" s="1097"/>
      <c r="DF7" s="1098"/>
      <c r="DG7" s="1096" t="s">
        <v>549</v>
      </c>
      <c r="DH7" s="1097"/>
      <c r="DI7" s="1097"/>
      <c r="DJ7" s="1097"/>
      <c r="DK7" s="1098"/>
      <c r="DL7" s="1096" t="s">
        <v>549</v>
      </c>
      <c r="DM7" s="1097"/>
      <c r="DN7" s="1097"/>
      <c r="DO7" s="1097"/>
      <c r="DP7" s="1098"/>
      <c r="DQ7" s="1096">
        <v>2282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49627</v>
      </c>
      <c r="R23" s="1061"/>
      <c r="S23" s="1061"/>
      <c r="T23" s="1061"/>
      <c r="U23" s="1061"/>
      <c r="V23" s="1061">
        <v>48634</v>
      </c>
      <c r="W23" s="1061"/>
      <c r="X23" s="1061"/>
      <c r="Y23" s="1061"/>
      <c r="Z23" s="1061"/>
      <c r="AA23" s="1061">
        <v>993</v>
      </c>
      <c r="AB23" s="1061"/>
      <c r="AC23" s="1061"/>
      <c r="AD23" s="1061"/>
      <c r="AE23" s="1068"/>
      <c r="AF23" s="1069">
        <v>632</v>
      </c>
      <c r="AG23" s="1061"/>
      <c r="AH23" s="1061"/>
      <c r="AI23" s="1061"/>
      <c r="AJ23" s="1070"/>
      <c r="AK23" s="1071"/>
      <c r="AL23" s="1072"/>
      <c r="AM23" s="1072"/>
      <c r="AN23" s="1072"/>
      <c r="AO23" s="1072"/>
      <c r="AP23" s="1061">
        <v>28526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336</v>
      </c>
      <c r="C28" s="1048"/>
      <c r="D28" s="1048"/>
      <c r="E28" s="1048"/>
      <c r="F28" s="1048"/>
      <c r="G28" s="1048"/>
      <c r="H28" s="1048"/>
      <c r="I28" s="1048"/>
      <c r="J28" s="1048"/>
      <c r="K28" s="1048"/>
      <c r="L28" s="1048"/>
      <c r="M28" s="1048"/>
      <c r="N28" s="1048"/>
      <c r="O28" s="1048"/>
      <c r="P28" s="1049"/>
      <c r="Q28" s="1050">
        <v>12521</v>
      </c>
      <c r="R28" s="1051"/>
      <c r="S28" s="1051"/>
      <c r="T28" s="1051"/>
      <c r="U28" s="1051"/>
      <c r="V28" s="1051">
        <v>11676</v>
      </c>
      <c r="W28" s="1051"/>
      <c r="X28" s="1051"/>
      <c r="Y28" s="1051"/>
      <c r="Z28" s="1051"/>
      <c r="AA28" s="1051">
        <v>845</v>
      </c>
      <c r="AB28" s="1051"/>
      <c r="AC28" s="1051"/>
      <c r="AD28" s="1051"/>
      <c r="AE28" s="1052"/>
      <c r="AF28" s="1053">
        <v>845</v>
      </c>
      <c r="AG28" s="1051"/>
      <c r="AH28" s="1051"/>
      <c r="AI28" s="1051"/>
      <c r="AJ28" s="1054"/>
      <c r="AK28" s="1042">
        <v>1039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388</v>
      </c>
      <c r="C29" s="1031"/>
      <c r="D29" s="1031"/>
      <c r="E29" s="1031"/>
      <c r="F29" s="1031"/>
      <c r="G29" s="1031"/>
      <c r="H29" s="1031"/>
      <c r="I29" s="1031"/>
      <c r="J29" s="1031"/>
      <c r="K29" s="1031"/>
      <c r="L29" s="1031"/>
      <c r="M29" s="1031"/>
      <c r="N29" s="1031"/>
      <c r="O29" s="1031"/>
      <c r="P29" s="1032"/>
      <c r="Q29" s="1038">
        <v>2393</v>
      </c>
      <c r="R29" s="1039"/>
      <c r="S29" s="1039"/>
      <c r="T29" s="1039"/>
      <c r="U29" s="1039"/>
      <c r="V29" s="1039">
        <v>2389</v>
      </c>
      <c r="W29" s="1039"/>
      <c r="X29" s="1039"/>
      <c r="Y29" s="1039"/>
      <c r="Z29" s="1039"/>
      <c r="AA29" s="1039">
        <v>4</v>
      </c>
      <c r="AB29" s="1039"/>
      <c r="AC29" s="1039"/>
      <c r="AD29" s="1039"/>
      <c r="AE29" s="1040"/>
      <c r="AF29" s="1035">
        <v>4</v>
      </c>
      <c r="AG29" s="1036"/>
      <c r="AH29" s="1036"/>
      <c r="AI29" s="1036"/>
      <c r="AJ29" s="1037"/>
      <c r="AK29" s="980">
        <v>399</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389</v>
      </c>
      <c r="C30" s="1031"/>
      <c r="D30" s="1031"/>
      <c r="E30" s="1031"/>
      <c r="F30" s="1031"/>
      <c r="G30" s="1031"/>
      <c r="H30" s="1031"/>
      <c r="I30" s="1031"/>
      <c r="J30" s="1031"/>
      <c r="K30" s="1031"/>
      <c r="L30" s="1031"/>
      <c r="M30" s="1031"/>
      <c r="N30" s="1031"/>
      <c r="O30" s="1031"/>
      <c r="P30" s="1032"/>
      <c r="Q30" s="1038">
        <v>9792</v>
      </c>
      <c r="R30" s="1039"/>
      <c r="S30" s="1039"/>
      <c r="T30" s="1039"/>
      <c r="U30" s="1039"/>
      <c r="V30" s="1039">
        <v>9523</v>
      </c>
      <c r="W30" s="1039"/>
      <c r="X30" s="1039"/>
      <c r="Y30" s="1039"/>
      <c r="Z30" s="1039"/>
      <c r="AA30" s="1039">
        <v>269</v>
      </c>
      <c r="AB30" s="1039"/>
      <c r="AC30" s="1039"/>
      <c r="AD30" s="1039"/>
      <c r="AE30" s="1040"/>
      <c r="AF30" s="1035">
        <v>269</v>
      </c>
      <c r="AG30" s="1036"/>
      <c r="AH30" s="1036"/>
      <c r="AI30" s="1036"/>
      <c r="AJ30" s="1037"/>
      <c r="AK30" s="980">
        <v>1445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390</v>
      </c>
      <c r="C31" s="1031"/>
      <c r="D31" s="1031"/>
      <c r="E31" s="1031"/>
      <c r="F31" s="1031"/>
      <c r="G31" s="1031"/>
      <c r="H31" s="1031"/>
      <c r="I31" s="1031"/>
      <c r="J31" s="1031"/>
      <c r="K31" s="1031"/>
      <c r="L31" s="1031"/>
      <c r="M31" s="1031"/>
      <c r="N31" s="1031"/>
      <c r="O31" s="1031"/>
      <c r="P31" s="1032"/>
      <c r="Q31" s="1038">
        <v>3474</v>
      </c>
      <c r="R31" s="1039"/>
      <c r="S31" s="1039"/>
      <c r="T31" s="1039"/>
      <c r="U31" s="1039"/>
      <c r="V31" s="1039">
        <v>472</v>
      </c>
      <c r="W31" s="1039"/>
      <c r="X31" s="1039"/>
      <c r="Y31" s="1039"/>
      <c r="Z31" s="1039"/>
      <c r="AA31" s="1039">
        <v>3002</v>
      </c>
      <c r="AB31" s="1039"/>
      <c r="AC31" s="1039"/>
      <c r="AD31" s="1039"/>
      <c r="AE31" s="1040"/>
      <c r="AF31" s="1035">
        <v>3002</v>
      </c>
      <c r="AG31" s="1036"/>
      <c r="AH31" s="1036"/>
      <c r="AI31" s="1036"/>
      <c r="AJ31" s="1037"/>
      <c r="AK31" s="980">
        <v>13</v>
      </c>
      <c r="AL31" s="971"/>
      <c r="AM31" s="971"/>
      <c r="AN31" s="971"/>
      <c r="AO31" s="971"/>
      <c r="AP31" s="971">
        <v>621</v>
      </c>
      <c r="AQ31" s="971"/>
      <c r="AR31" s="971"/>
      <c r="AS31" s="971"/>
      <c r="AT31" s="971"/>
      <c r="AU31" s="971"/>
      <c r="AV31" s="971"/>
      <c r="AW31" s="971"/>
      <c r="AX31" s="971"/>
      <c r="AY31" s="971"/>
      <c r="AZ31" s="1041"/>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2072</v>
      </c>
      <c r="R32" s="1039"/>
      <c r="S32" s="1039"/>
      <c r="T32" s="1039"/>
      <c r="U32" s="1039"/>
      <c r="V32" s="1039">
        <v>88</v>
      </c>
      <c r="W32" s="1039"/>
      <c r="X32" s="1039"/>
      <c r="Y32" s="1039"/>
      <c r="Z32" s="1039"/>
      <c r="AA32" s="1039">
        <v>1984</v>
      </c>
      <c r="AB32" s="1039"/>
      <c r="AC32" s="1039"/>
      <c r="AD32" s="1039"/>
      <c r="AE32" s="1040"/>
      <c r="AF32" s="1035">
        <v>1984</v>
      </c>
      <c r="AG32" s="1036"/>
      <c r="AH32" s="1036"/>
      <c r="AI32" s="1036"/>
      <c r="AJ32" s="1037"/>
      <c r="AK32" s="980">
        <v>1244</v>
      </c>
      <c r="AL32" s="971"/>
      <c r="AM32" s="971"/>
      <c r="AN32" s="971"/>
      <c r="AO32" s="971"/>
      <c r="AP32" s="971">
        <v>16231</v>
      </c>
      <c r="AQ32" s="971"/>
      <c r="AR32" s="971"/>
      <c r="AS32" s="971"/>
      <c r="AT32" s="971"/>
      <c r="AU32" s="971">
        <v>8537</v>
      </c>
      <c r="AV32" s="971"/>
      <c r="AW32" s="971"/>
      <c r="AX32" s="971"/>
      <c r="AY32" s="971"/>
      <c r="AZ32" s="1041"/>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6104</v>
      </c>
      <c r="AG63" s="959"/>
      <c r="AH63" s="959"/>
      <c r="AI63" s="959"/>
      <c r="AJ63" s="1022"/>
      <c r="AK63" s="1023"/>
      <c r="AL63" s="963"/>
      <c r="AM63" s="963"/>
      <c r="AN63" s="963"/>
      <c r="AO63" s="963"/>
      <c r="AP63" s="959">
        <v>16852</v>
      </c>
      <c r="AQ63" s="959"/>
      <c r="AR63" s="959"/>
      <c r="AS63" s="959"/>
      <c r="AT63" s="959"/>
      <c r="AU63" s="959">
        <v>8537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542</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276</v>
      </c>
      <c r="R69" s="971"/>
      <c r="S69" s="971"/>
      <c r="T69" s="971"/>
      <c r="U69" s="971"/>
      <c r="V69" s="971">
        <v>223</v>
      </c>
      <c r="W69" s="971"/>
      <c r="X69" s="971"/>
      <c r="Y69" s="971"/>
      <c r="Z69" s="971"/>
      <c r="AA69" s="971">
        <v>53</v>
      </c>
      <c r="AB69" s="971"/>
      <c r="AC69" s="971"/>
      <c r="AD69" s="971"/>
      <c r="AE69" s="971"/>
      <c r="AF69" s="971">
        <v>53</v>
      </c>
      <c r="AG69" s="971"/>
      <c r="AH69" s="971"/>
      <c r="AI69" s="971"/>
      <c r="AJ69" s="971"/>
      <c r="AK69" s="971">
        <v>127</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544</v>
      </c>
      <c r="C70" s="975"/>
      <c r="D70" s="975"/>
      <c r="E70" s="975"/>
      <c r="F70" s="975"/>
      <c r="G70" s="975"/>
      <c r="H70" s="975"/>
      <c r="I70" s="975"/>
      <c r="J70" s="975"/>
      <c r="K70" s="975"/>
      <c r="L70" s="975"/>
      <c r="M70" s="975"/>
      <c r="N70" s="975"/>
      <c r="O70" s="975"/>
      <c r="P70" s="976"/>
      <c r="Q70" s="977">
        <v>6</v>
      </c>
      <c r="R70" s="971"/>
      <c r="S70" s="971"/>
      <c r="T70" s="971"/>
      <c r="U70" s="971"/>
      <c r="V70" s="971">
        <v>1</v>
      </c>
      <c r="W70" s="971"/>
      <c r="X70" s="971"/>
      <c r="Y70" s="971"/>
      <c r="Z70" s="971"/>
      <c r="AA70" s="971">
        <v>5</v>
      </c>
      <c r="AB70" s="971"/>
      <c r="AC70" s="971"/>
      <c r="AD70" s="971"/>
      <c r="AE70" s="971"/>
      <c r="AF70" s="971">
        <v>5</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545</v>
      </c>
      <c r="C71" s="975"/>
      <c r="D71" s="975"/>
      <c r="E71" s="975"/>
      <c r="F71" s="975"/>
      <c r="G71" s="975"/>
      <c r="H71" s="975"/>
      <c r="I71" s="975"/>
      <c r="J71" s="975"/>
      <c r="K71" s="975"/>
      <c r="L71" s="975"/>
      <c r="M71" s="975"/>
      <c r="N71" s="975"/>
      <c r="O71" s="975"/>
      <c r="P71" s="976"/>
      <c r="Q71" s="977">
        <v>134</v>
      </c>
      <c r="R71" s="971"/>
      <c r="S71" s="971"/>
      <c r="T71" s="971"/>
      <c r="U71" s="971"/>
      <c r="V71" s="971">
        <v>133</v>
      </c>
      <c r="W71" s="971"/>
      <c r="X71" s="971"/>
      <c r="Y71" s="971"/>
      <c r="Z71" s="971"/>
      <c r="AA71" s="971">
        <v>1</v>
      </c>
      <c r="AB71" s="971"/>
      <c r="AC71" s="971"/>
      <c r="AD71" s="971"/>
      <c r="AE71" s="971"/>
      <c r="AF71" s="971">
        <v>1</v>
      </c>
      <c r="AG71" s="971"/>
      <c r="AH71" s="971"/>
      <c r="AI71" s="971"/>
      <c r="AJ71" s="971"/>
      <c r="AK71" s="971">
        <v>28</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546</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v>11</v>
      </c>
      <c r="AB72" s="971"/>
      <c r="AC72" s="971"/>
      <c r="AD72" s="971"/>
      <c r="AE72" s="971"/>
      <c r="AF72" s="971">
        <v>11</v>
      </c>
      <c r="AG72" s="971"/>
      <c r="AH72" s="971"/>
      <c r="AI72" s="971"/>
      <c r="AJ72" s="971"/>
      <c r="AK72" s="971">
        <v>87</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547</v>
      </c>
      <c r="C73" s="975"/>
      <c r="D73" s="975"/>
      <c r="E73" s="975"/>
      <c r="F73" s="975"/>
      <c r="G73" s="975"/>
      <c r="H73" s="975"/>
      <c r="I73" s="975"/>
      <c r="J73" s="975"/>
      <c r="K73" s="975"/>
      <c r="L73" s="975"/>
      <c r="M73" s="975"/>
      <c r="N73" s="975"/>
      <c r="O73" s="975"/>
      <c r="P73" s="976"/>
      <c r="Q73" s="977">
        <v>15213</v>
      </c>
      <c r="R73" s="971"/>
      <c r="S73" s="971"/>
      <c r="T73" s="971"/>
      <c r="U73" s="971"/>
      <c r="V73" s="971">
        <v>15015</v>
      </c>
      <c r="W73" s="971"/>
      <c r="X73" s="971"/>
      <c r="Y73" s="971"/>
      <c r="Z73" s="971"/>
      <c r="AA73" s="971">
        <v>198</v>
      </c>
      <c r="AB73" s="971"/>
      <c r="AC73" s="971"/>
      <c r="AD73" s="971"/>
      <c r="AE73" s="971"/>
      <c r="AF73" s="971">
        <v>198</v>
      </c>
      <c r="AG73" s="971"/>
      <c r="AH73" s="971"/>
      <c r="AI73" s="971"/>
      <c r="AJ73" s="971"/>
      <c r="AK73" s="971">
        <v>470</v>
      </c>
      <c r="AL73" s="971"/>
      <c r="AM73" s="971"/>
      <c r="AN73" s="971"/>
      <c r="AO73" s="971"/>
      <c r="AP73" s="971">
        <v>4568</v>
      </c>
      <c r="AQ73" s="971"/>
      <c r="AR73" s="971"/>
      <c r="AS73" s="971"/>
      <c r="AT73" s="971"/>
      <c r="AU73" s="971">
        <v>400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286</v>
      </c>
      <c r="AG88" s="959"/>
      <c r="AH88" s="959"/>
      <c r="AI88" s="959"/>
      <c r="AJ88" s="959"/>
      <c r="AK88" s="963"/>
      <c r="AL88" s="963"/>
      <c r="AM88" s="963"/>
      <c r="AN88" s="963"/>
      <c r="AO88" s="963"/>
      <c r="AP88" s="959">
        <v>4568</v>
      </c>
      <c r="AQ88" s="959"/>
      <c r="AR88" s="959"/>
      <c r="AS88" s="959"/>
      <c r="AT88" s="959"/>
      <c r="AU88" s="959">
        <v>400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4</v>
      </c>
      <c r="CX102" s="953"/>
      <c r="CY102" s="953"/>
      <c r="CZ102" s="953"/>
      <c r="DA102" s="954"/>
      <c r="DB102" s="952">
        <v>2290</v>
      </c>
      <c r="DC102" s="953"/>
      <c r="DD102" s="953"/>
      <c r="DE102" s="953"/>
      <c r="DF102" s="954"/>
      <c r="DG102" s="952"/>
      <c r="DH102" s="953"/>
      <c r="DI102" s="953"/>
      <c r="DJ102" s="953"/>
      <c r="DK102" s="954"/>
      <c r="DL102" s="952"/>
      <c r="DM102" s="953"/>
      <c r="DN102" s="953"/>
      <c r="DO102" s="953"/>
      <c r="DP102" s="954"/>
      <c r="DQ102" s="952">
        <v>2282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3458017</v>
      </c>
      <c r="AB110" s="889"/>
      <c r="AC110" s="889"/>
      <c r="AD110" s="889"/>
      <c r="AE110" s="890"/>
      <c r="AF110" s="891">
        <v>3320403</v>
      </c>
      <c r="AG110" s="889"/>
      <c r="AH110" s="889"/>
      <c r="AI110" s="889"/>
      <c r="AJ110" s="890"/>
      <c r="AK110" s="891">
        <v>3218713</v>
      </c>
      <c r="AL110" s="889"/>
      <c r="AM110" s="889"/>
      <c r="AN110" s="889"/>
      <c r="AO110" s="890"/>
      <c r="AP110" s="892">
        <v>13.9</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32130583</v>
      </c>
      <c r="BR110" s="842"/>
      <c r="BS110" s="842"/>
      <c r="BT110" s="842"/>
      <c r="BU110" s="842"/>
      <c r="BV110" s="842">
        <v>29905863</v>
      </c>
      <c r="BW110" s="842"/>
      <c r="BX110" s="842"/>
      <c r="BY110" s="842"/>
      <c r="BZ110" s="842"/>
      <c r="CA110" s="842">
        <v>28526389</v>
      </c>
      <c r="CB110" s="842"/>
      <c r="CC110" s="842"/>
      <c r="CD110" s="842"/>
      <c r="CE110" s="842"/>
      <c r="CF110" s="866">
        <v>122.9</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3315722</v>
      </c>
      <c r="DH110" s="842"/>
      <c r="DI110" s="842"/>
      <c r="DJ110" s="842"/>
      <c r="DK110" s="842"/>
      <c r="DL110" s="842">
        <v>3072685</v>
      </c>
      <c r="DM110" s="842"/>
      <c r="DN110" s="842"/>
      <c r="DO110" s="842"/>
      <c r="DP110" s="842"/>
      <c r="DQ110" s="842">
        <v>2829649</v>
      </c>
      <c r="DR110" s="842"/>
      <c r="DS110" s="842"/>
      <c r="DT110" s="842"/>
      <c r="DU110" s="842"/>
      <c r="DV110" s="843">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3315722</v>
      </c>
      <c r="BR111" s="817"/>
      <c r="BS111" s="817"/>
      <c r="BT111" s="817"/>
      <c r="BU111" s="817"/>
      <c r="BV111" s="817">
        <v>3072685</v>
      </c>
      <c r="BW111" s="817"/>
      <c r="BX111" s="817"/>
      <c r="BY111" s="817"/>
      <c r="BZ111" s="817"/>
      <c r="CA111" s="817">
        <v>2829649</v>
      </c>
      <c r="CB111" s="817"/>
      <c r="CC111" s="817"/>
      <c r="CD111" s="817"/>
      <c r="CE111" s="817"/>
      <c r="CF111" s="875">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8508603</v>
      </c>
      <c r="BR112" s="817"/>
      <c r="BS112" s="817"/>
      <c r="BT112" s="817"/>
      <c r="BU112" s="817"/>
      <c r="BV112" s="817">
        <v>8789541</v>
      </c>
      <c r="BW112" s="817"/>
      <c r="BX112" s="817"/>
      <c r="BY112" s="817"/>
      <c r="BZ112" s="817"/>
      <c r="CA112" s="817">
        <v>8537347</v>
      </c>
      <c r="CB112" s="817"/>
      <c r="CC112" s="817"/>
      <c r="CD112" s="817"/>
      <c r="CE112" s="817"/>
      <c r="CF112" s="875">
        <v>36.799999999999997</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746027</v>
      </c>
      <c r="AB113" s="919"/>
      <c r="AC113" s="919"/>
      <c r="AD113" s="919"/>
      <c r="AE113" s="920"/>
      <c r="AF113" s="921">
        <v>746333</v>
      </c>
      <c r="AG113" s="919"/>
      <c r="AH113" s="919"/>
      <c r="AI113" s="919"/>
      <c r="AJ113" s="920"/>
      <c r="AK113" s="921">
        <v>726408</v>
      </c>
      <c r="AL113" s="919"/>
      <c r="AM113" s="919"/>
      <c r="AN113" s="919"/>
      <c r="AO113" s="920"/>
      <c r="AP113" s="922">
        <v>3.1</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416514</v>
      </c>
      <c r="BR113" s="817"/>
      <c r="BS113" s="817"/>
      <c r="BT113" s="817"/>
      <c r="BU113" s="817"/>
      <c r="BV113" s="817">
        <v>388310</v>
      </c>
      <c r="BW113" s="817"/>
      <c r="BX113" s="817"/>
      <c r="BY113" s="817"/>
      <c r="BZ113" s="817"/>
      <c r="CA113" s="817">
        <v>400331</v>
      </c>
      <c r="CB113" s="817"/>
      <c r="CC113" s="817"/>
      <c r="CD113" s="817"/>
      <c r="CE113" s="817"/>
      <c r="CF113" s="875">
        <v>1.7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93415</v>
      </c>
      <c r="AB114" s="780"/>
      <c r="AC114" s="780"/>
      <c r="AD114" s="780"/>
      <c r="AE114" s="781"/>
      <c r="AF114" s="782">
        <v>95626</v>
      </c>
      <c r="AG114" s="780"/>
      <c r="AH114" s="780"/>
      <c r="AI114" s="780"/>
      <c r="AJ114" s="781"/>
      <c r="AK114" s="782">
        <v>106325</v>
      </c>
      <c r="AL114" s="780"/>
      <c r="AM114" s="780"/>
      <c r="AN114" s="780"/>
      <c r="AO114" s="781"/>
      <c r="AP114" s="824">
        <v>0.5</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5584774</v>
      </c>
      <c r="BR114" s="817"/>
      <c r="BS114" s="817"/>
      <c r="BT114" s="817"/>
      <c r="BU114" s="817"/>
      <c r="BV114" s="817">
        <v>5710107</v>
      </c>
      <c r="BW114" s="817"/>
      <c r="BX114" s="817"/>
      <c r="BY114" s="817"/>
      <c r="BZ114" s="817"/>
      <c r="CA114" s="817">
        <v>5889972</v>
      </c>
      <c r="CB114" s="817"/>
      <c r="CC114" s="817"/>
      <c r="CD114" s="817"/>
      <c r="CE114" s="817"/>
      <c r="CF114" s="875">
        <v>25.4</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243037</v>
      </c>
      <c r="AB115" s="919"/>
      <c r="AC115" s="919"/>
      <c r="AD115" s="919"/>
      <c r="AE115" s="920"/>
      <c r="AF115" s="921">
        <v>243037</v>
      </c>
      <c r="AG115" s="919"/>
      <c r="AH115" s="919"/>
      <c r="AI115" s="919"/>
      <c r="AJ115" s="920"/>
      <c r="AK115" s="921">
        <v>243037</v>
      </c>
      <c r="AL115" s="919"/>
      <c r="AM115" s="919"/>
      <c r="AN115" s="919"/>
      <c r="AO115" s="920"/>
      <c r="AP115" s="922">
        <v>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v>2609739</v>
      </c>
      <c r="BR115" s="817"/>
      <c r="BS115" s="817"/>
      <c r="BT115" s="817"/>
      <c r="BU115" s="817"/>
      <c r="BV115" s="817">
        <v>2375142</v>
      </c>
      <c r="BW115" s="817"/>
      <c r="BX115" s="817"/>
      <c r="BY115" s="817"/>
      <c r="BZ115" s="817"/>
      <c r="CA115" s="817">
        <v>2281741</v>
      </c>
      <c r="CB115" s="817"/>
      <c r="CC115" s="817"/>
      <c r="CD115" s="817"/>
      <c r="CE115" s="817"/>
      <c r="CF115" s="875">
        <v>9.8000000000000007</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4540496</v>
      </c>
      <c r="AB117" s="903"/>
      <c r="AC117" s="903"/>
      <c r="AD117" s="903"/>
      <c r="AE117" s="904"/>
      <c r="AF117" s="905">
        <v>4405399</v>
      </c>
      <c r="AG117" s="903"/>
      <c r="AH117" s="903"/>
      <c r="AI117" s="903"/>
      <c r="AJ117" s="904"/>
      <c r="AK117" s="905">
        <v>4294483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243037</v>
      </c>
      <c r="AB119" s="889"/>
      <c r="AC119" s="889"/>
      <c r="AD119" s="889"/>
      <c r="AE119" s="890"/>
      <c r="AF119" s="891">
        <v>243037</v>
      </c>
      <c r="AG119" s="889"/>
      <c r="AH119" s="889"/>
      <c r="AI119" s="889"/>
      <c r="AJ119" s="890"/>
      <c r="AK119" s="891">
        <v>243037</v>
      </c>
      <c r="AL119" s="889"/>
      <c r="AM119" s="889"/>
      <c r="AN119" s="889"/>
      <c r="AO119" s="890"/>
      <c r="AP119" s="892">
        <v>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52565935</v>
      </c>
      <c r="BR119" s="845"/>
      <c r="BS119" s="845"/>
      <c r="BT119" s="845"/>
      <c r="BU119" s="845"/>
      <c r="BV119" s="845">
        <v>50241648</v>
      </c>
      <c r="BW119" s="845"/>
      <c r="BX119" s="845"/>
      <c r="BY119" s="845"/>
      <c r="BZ119" s="845"/>
      <c r="CA119" s="845">
        <v>48465429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8690524</v>
      </c>
      <c r="BR120" s="842"/>
      <c r="BS120" s="842"/>
      <c r="BT120" s="842"/>
      <c r="BU120" s="842"/>
      <c r="BV120" s="842">
        <v>9676572</v>
      </c>
      <c r="BW120" s="842"/>
      <c r="BX120" s="842"/>
      <c r="BY120" s="842"/>
      <c r="BZ120" s="842"/>
      <c r="CA120" s="842">
        <v>8962100</v>
      </c>
      <c r="CB120" s="842"/>
      <c r="CC120" s="842"/>
      <c r="CD120" s="842"/>
      <c r="CE120" s="842"/>
      <c r="CF120" s="866">
        <v>38.6</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8508603</v>
      </c>
      <c r="DH120" s="842"/>
      <c r="DI120" s="842"/>
      <c r="DJ120" s="842"/>
      <c r="DK120" s="842"/>
      <c r="DL120" s="842">
        <v>8789541</v>
      </c>
      <c r="DM120" s="842"/>
      <c r="DN120" s="842"/>
      <c r="DO120" s="842"/>
      <c r="DP120" s="842"/>
      <c r="DQ120" s="842">
        <v>8537347</v>
      </c>
      <c r="DR120" s="842"/>
      <c r="DS120" s="842"/>
      <c r="DT120" s="842"/>
      <c r="DU120" s="842"/>
      <c r="DV120" s="843">
        <v>36.799999999999997</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7845993</v>
      </c>
      <c r="BR121" s="817"/>
      <c r="BS121" s="817"/>
      <c r="BT121" s="817"/>
      <c r="BU121" s="817"/>
      <c r="BV121" s="817">
        <v>7351013</v>
      </c>
      <c r="BW121" s="817"/>
      <c r="BX121" s="817"/>
      <c r="BY121" s="817"/>
      <c r="BZ121" s="817"/>
      <c r="CA121" s="817">
        <v>7729697</v>
      </c>
      <c r="CB121" s="817"/>
      <c r="CC121" s="817"/>
      <c r="CD121" s="817"/>
      <c r="CE121" s="817"/>
      <c r="CF121" s="875">
        <v>33.299999999999997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30117889</v>
      </c>
      <c r="BR122" s="845"/>
      <c r="BS122" s="845"/>
      <c r="BT122" s="845"/>
      <c r="BU122" s="845"/>
      <c r="BV122" s="845">
        <v>28088488</v>
      </c>
      <c r="BW122" s="845"/>
      <c r="BX122" s="845"/>
      <c r="BY122" s="845"/>
      <c r="BZ122" s="845"/>
      <c r="CA122" s="845">
        <v>26231209</v>
      </c>
      <c r="CB122" s="845"/>
      <c r="CC122" s="845"/>
      <c r="CD122" s="845"/>
      <c r="CE122" s="845"/>
      <c r="CF122" s="846">
        <v>113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46654406</v>
      </c>
      <c r="BR123" s="833"/>
      <c r="BS123" s="833"/>
      <c r="BT123" s="833"/>
      <c r="BU123" s="833"/>
      <c r="BV123" s="833">
        <v>45116073</v>
      </c>
      <c r="BW123" s="833"/>
      <c r="BX123" s="833"/>
      <c r="BY123" s="833"/>
      <c r="BZ123" s="833"/>
      <c r="CA123" s="833">
        <v>42923006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27</v>
      </c>
      <c r="BR124" s="831"/>
      <c r="BS124" s="831"/>
      <c r="BT124" s="831"/>
      <c r="BU124" s="831"/>
      <c r="BV124" s="831">
        <v>22.9</v>
      </c>
      <c r="BW124" s="831"/>
      <c r="BX124" s="831"/>
      <c r="BY124" s="831"/>
      <c r="BZ124" s="831"/>
      <c r="CA124" s="831">
        <v>23.8</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v>2609739</v>
      </c>
      <c r="DH126" s="817"/>
      <c r="DI126" s="817"/>
      <c r="DJ126" s="817"/>
      <c r="DK126" s="817"/>
      <c r="DL126" s="817">
        <v>2375142</v>
      </c>
      <c r="DM126" s="817"/>
      <c r="DN126" s="817"/>
      <c r="DO126" s="817"/>
      <c r="DP126" s="817"/>
      <c r="DQ126" s="817">
        <v>2281741</v>
      </c>
      <c r="DR126" s="817"/>
      <c r="DS126" s="817"/>
      <c r="DT126" s="817"/>
      <c r="DU126" s="817"/>
      <c r="DV126" s="794">
        <v>9.8000000000000007</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913586</v>
      </c>
      <c r="AB128" s="801"/>
      <c r="AC128" s="801"/>
      <c r="AD128" s="801"/>
      <c r="AE128" s="802"/>
      <c r="AF128" s="803">
        <v>855719</v>
      </c>
      <c r="AG128" s="801"/>
      <c r="AH128" s="801"/>
      <c r="AI128" s="801"/>
      <c r="AJ128" s="802"/>
      <c r="AK128" s="803">
        <v>843949</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12.03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24630234</v>
      </c>
      <c r="AB129" s="780"/>
      <c r="AC129" s="780"/>
      <c r="AD129" s="780"/>
      <c r="AE129" s="781"/>
      <c r="AF129" s="782">
        <v>25062883</v>
      </c>
      <c r="AG129" s="780"/>
      <c r="AH129" s="780"/>
      <c r="AI129" s="780"/>
      <c r="AJ129" s="781"/>
      <c r="AK129" s="782">
        <v>25809217</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17.03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2765098</v>
      </c>
      <c r="AB130" s="780"/>
      <c r="AC130" s="780"/>
      <c r="AD130" s="780"/>
      <c r="AE130" s="781"/>
      <c r="AF130" s="782">
        <v>2684875</v>
      </c>
      <c r="AG130" s="780"/>
      <c r="AH130" s="780"/>
      <c r="AI130" s="780"/>
      <c r="AJ130" s="781"/>
      <c r="AK130" s="782">
        <v>2594149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21865136</v>
      </c>
      <c r="AB131" s="764"/>
      <c r="AC131" s="764"/>
      <c r="AD131" s="764"/>
      <c r="AE131" s="765"/>
      <c r="AF131" s="766">
        <v>22378008</v>
      </c>
      <c r="AG131" s="764"/>
      <c r="AH131" s="764"/>
      <c r="AI131" s="764"/>
      <c r="AJ131" s="765"/>
      <c r="AK131" s="766">
        <v>23215068</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23.8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3.941489319</v>
      </c>
      <c r="AB132" s="745"/>
      <c r="AC132" s="745"/>
      <c r="AD132" s="745"/>
      <c r="AE132" s="746"/>
      <c r="AF132" s="747">
        <v>3.864530748</v>
      </c>
      <c r="AG132" s="745"/>
      <c r="AH132" s="745"/>
      <c r="AI132" s="745"/>
      <c r="AJ132" s="746"/>
      <c r="AK132" s="747">
        <v>3.688918766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3.3</v>
      </c>
      <c r="AB133" s="724"/>
      <c r="AC133" s="724"/>
      <c r="AD133" s="724"/>
      <c r="AE133" s="725"/>
      <c r="AF133" s="723">
        <v>3.8</v>
      </c>
      <c r="AG133" s="724"/>
      <c r="AH133" s="724"/>
      <c r="AI133" s="724"/>
      <c r="AJ133" s="725"/>
      <c r="AK133" s="723">
        <v>3.8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GMAuRQqnQjBTnDdXslNAPymRcsTkg1V1HmkCRE+ceF2ApQHPHKZyTI8RPTHjcV7tviaNmWr6JqAOLohNg5Z2g==" saltValue="IvPTFPsFYOkjabrKWMYl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dYjReyftIpOc5i5OaSFCnS+vZD71eztm6cW6ignNntXto4074tZXe6FlyVkkpceXzuGjE1QD+id5iLdfKVszw==" saltValue="LGuG9NkMSQdrR6xDoW5w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sqref="A1:XFD1"/>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Zj6ujKf26pp6pE8SbUbOya7GR4vAhdOSJFyhhmSqECf3mZjAKs4ObUIzb7B8tY+96Pw3AAUHHAFY43cJusF4A==" saltValue="zYvwF1tSBNzG+WXAn4qP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8910375</v>
      </c>
      <c r="AP9" s="269">
        <v>75158</v>
      </c>
      <c r="AQ9" s="270">
        <v>68274</v>
      </c>
      <c r="AR9" s="271">
        <v>10.1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1109672</v>
      </c>
      <c r="AP10" s="272">
        <v>9360</v>
      </c>
      <c r="AQ10" s="273">
        <v>4860</v>
      </c>
      <c r="AR10" s="274">
        <v>92.6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567</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v>16</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5773</v>
      </c>
      <c r="AP13" s="272">
        <v>49</v>
      </c>
      <c r="AQ13" s="273">
        <v>2777</v>
      </c>
      <c r="AR13" s="274">
        <v>-98.2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94877</v>
      </c>
      <c r="AP14" s="272">
        <v>800</v>
      </c>
      <c r="AQ14" s="273">
        <v>1330</v>
      </c>
      <c r="AR14" s="274">
        <v>-39.799999999999997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-282681</v>
      </c>
      <c r="AP15" s="272">
        <v>-2384</v>
      </c>
      <c r="AQ15" s="273">
        <v>-3833</v>
      </c>
      <c r="AR15" s="274">
        <v>-37.799999999999997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9838016</v>
      </c>
      <c r="AP16" s="272">
        <v>82982</v>
      </c>
      <c r="AQ16" s="273">
        <v>73991</v>
      </c>
      <c r="AR16" s="274">
        <v>12.2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7.04</v>
      </c>
      <c r="AP21" s="286">
        <v>6.28</v>
      </c>
      <c r="AQ21" s="287">
        <v>0.76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100.2</v>
      </c>
      <c r="AP22" s="291">
        <v>98.7</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3218713</v>
      </c>
      <c r="AP32" s="300">
        <v>27149</v>
      </c>
      <c r="AQ32" s="301">
        <v>32402</v>
      </c>
      <c r="AR32" s="302">
        <v>-16.2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v>16</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726408</v>
      </c>
      <c r="AP35" s="300">
        <v>6127</v>
      </c>
      <c r="AQ35" s="301">
        <v>5520</v>
      </c>
      <c r="AR35" s="302">
        <v>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106325</v>
      </c>
      <c r="AP36" s="300">
        <v>897</v>
      </c>
      <c r="AQ36" s="301">
        <v>1296</v>
      </c>
      <c r="AR36" s="302">
        <v>-30.8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243037</v>
      </c>
      <c r="AP37" s="300">
        <v>2050</v>
      </c>
      <c r="AQ37" s="301">
        <v>571</v>
      </c>
      <c r="AR37" s="302">
        <v>259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0</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-843949</v>
      </c>
      <c r="AP39" s="300">
        <v>-7119</v>
      </c>
      <c r="AQ39" s="301">
        <v>-6093</v>
      </c>
      <c r="AR39" s="302">
        <v>16.8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-2594149</v>
      </c>
      <c r="AP40" s="300">
        <v>-21881</v>
      </c>
      <c r="AQ40" s="301">
        <v>-23816</v>
      </c>
      <c r="AR40" s="302">
        <v>-8.1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856385</v>
      </c>
      <c r="AP41" s="300">
        <v>7223</v>
      </c>
      <c r="AQ41" s="301">
        <v>9896</v>
      </c>
      <c r="AR41" s="302">
        <v>-27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3817805</v>
      </c>
      <c r="AN51" s="322">
        <v>31437</v>
      </c>
      <c r="AO51" s="323">
        <v>12.8</v>
      </c>
      <c r="AP51" s="324">
        <v>44161</v>
      </c>
      <c r="AQ51" s="325">
        <v>3.1</v>
      </c>
      <c r="AR51" s="326">
        <v>9.6999999999999993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2256663</v>
      </c>
      <c r="AN52" s="330">
        <v>18582</v>
      </c>
      <c r="AO52" s="331">
        <v>22.7</v>
      </c>
      <c r="AP52" s="332">
        <v>23644</v>
      </c>
      <c r="AQ52" s="333">
        <v>3.1</v>
      </c>
      <c r="AR52" s="334">
        <v>19.600000000000001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2316749</v>
      </c>
      <c r="AN53" s="322">
        <v>19231</v>
      </c>
      <c r="AO53" s="323">
        <v>-38.799999999999997</v>
      </c>
      <c r="AP53" s="324">
        <v>43955</v>
      </c>
      <c r="AQ53" s="325">
        <v>-0.5</v>
      </c>
      <c r="AR53" s="326">
        <v>-38.299999999999997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1401782</v>
      </c>
      <c r="AN54" s="330">
        <v>11636</v>
      </c>
      <c r="AO54" s="331">
        <v>-37.4</v>
      </c>
      <c r="AP54" s="332">
        <v>21318</v>
      </c>
      <c r="AQ54" s="333">
        <v>-9.8000000000000007</v>
      </c>
      <c r="AR54" s="334">
        <v>-27.6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2611747</v>
      </c>
      <c r="AN55" s="322">
        <v>21767</v>
      </c>
      <c r="AO55" s="323">
        <v>13.2</v>
      </c>
      <c r="AP55" s="324">
        <v>41921</v>
      </c>
      <c r="AQ55" s="325">
        <v>-4.5999999999999996</v>
      </c>
      <c r="AR55" s="326">
        <v>17.8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1339612</v>
      </c>
      <c r="AN56" s="330">
        <v>11165</v>
      </c>
      <c r="AO56" s="331">
        <v>-4</v>
      </c>
      <c r="AP56" s="332">
        <v>21655</v>
      </c>
      <c r="AQ56" s="333">
        <v>1.6</v>
      </c>
      <c r="AR56" s="334">
        <v>-5.6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3660305</v>
      </c>
      <c r="AN57" s="322">
        <v>30694</v>
      </c>
      <c r="AO57" s="323">
        <v>41</v>
      </c>
      <c r="AP57" s="324">
        <v>44585</v>
      </c>
      <c r="AQ57" s="325">
        <v>6.4</v>
      </c>
      <c r="AR57" s="326">
        <v>34.6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2164547</v>
      </c>
      <c r="AN58" s="330">
        <v>18151</v>
      </c>
      <c r="AO58" s="331">
        <v>62.6</v>
      </c>
      <c r="AP58" s="332">
        <v>23077</v>
      </c>
      <c r="AQ58" s="333">
        <v>6.6</v>
      </c>
      <c r="AR58" s="334">
        <v>56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4502273</v>
      </c>
      <c r="AN59" s="322">
        <v>37976</v>
      </c>
      <c r="AO59" s="323">
        <v>23.7</v>
      </c>
      <c r="AP59" s="324">
        <v>49779</v>
      </c>
      <c r="AQ59" s="325">
        <v>11.6</v>
      </c>
      <c r="AR59" s="326">
        <v>12.1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2486785</v>
      </c>
      <c r="AN60" s="330">
        <v>20976</v>
      </c>
      <c r="AO60" s="331">
        <v>15.6</v>
      </c>
      <c r="AP60" s="332">
        <v>28921</v>
      </c>
      <c r="AQ60" s="333">
        <v>25.3</v>
      </c>
      <c r="AR60" s="334">
        <v>-9.6999999999999993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3381776</v>
      </c>
      <c r="AN61" s="337">
        <v>28221</v>
      </c>
      <c r="AO61" s="338">
        <v>10.4</v>
      </c>
      <c r="AP61" s="339">
        <v>44880</v>
      </c>
      <c r="AQ61" s="340">
        <v>3.2</v>
      </c>
      <c r="AR61" s="326">
        <v>7.2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1929878</v>
      </c>
      <c r="AN62" s="330">
        <v>16102</v>
      </c>
      <c r="AO62" s="331">
        <v>11.9</v>
      </c>
      <c r="AP62" s="332">
        <v>23723</v>
      </c>
      <c r="AQ62" s="333">
        <v>5.4</v>
      </c>
      <c r="AR62" s="334">
        <v>6.5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7ly3hLW94WjG2pdUt6gCe/0N73dQZoJXOYWD4yBnYrAu1+2ukDNJ4ZLvIYHMcXZYkX15eKxcXDUWvlscUpzK/Q==" saltValue="h8r1WDUPoe60eRkm1WsG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0" spans="125:125" ht="13.5" hidden="1" customHeight="1" x14ac:dyDescent="0.2"/>
    <row r="121" spans="125:125" ht="13.5" hidden="1" customHeight="1" x14ac:dyDescent="0.2">
      <c r="DU121" s="247"/>
    </row>
  </sheetData>
  <sheetProtection algorithmName="SHA-512" hashValue="SPxUCtZBrsKl5/buP7fDreHycoM+cCPliuM7Vx7ePO/RirZ8nnGNqF5v0tWUpLHfCUbhV6T63JPFYSgGjT6Kxw==" saltValue="uQ5qtOpzKofSJ3qkmTTz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OAmf5JKj8nBoxz1wHR4MJSPmglEfjxrcxyKG2itkoYVK+gVlB1GFrxmpOGY3oJH27Uhj+SigIcW++N1qxCaScg==" saltValue="X/ZIKhFYbZ5J9FwIWpl1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8.41</v>
      </c>
      <c r="G47" s="12">
        <v>10.51</v>
      </c>
      <c r="H47" s="12">
        <v>15.9</v>
      </c>
      <c r="I47" s="12">
        <v>16.98</v>
      </c>
      <c r="J47" s="13">
        <v>17.68</v>
      </c>
    </row>
    <row r="48" spans="2:10" ht="57.75" customHeight="1" x14ac:dyDescent="0.2">
      <c r="B48" s="14"/>
      <c r="C48" s="1141" t="s">
        <v>4</v>
      </c>
      <c r="D48" s="1141"/>
      <c r="E48" s="1142"/>
      <c r="F48" s="15">
        <v>5.0199999999999996</v>
      </c>
      <c r="G48" s="16">
        <v>9.98</v>
      </c>
      <c r="H48" s="16">
        <v>7.9</v>
      </c>
      <c r="I48" s="16">
        <v>3.99</v>
      </c>
      <c r="J48" s="17">
        <v>2.4500000000000002</v>
      </c>
    </row>
    <row r="49" spans="2:10" ht="57.75" customHeight="1" thickBot="1" x14ac:dyDescent="0.25">
      <c r="B49" s="18"/>
      <c r="C49" s="1143" t="s">
        <v>5</v>
      </c>
      <c r="D49" s="1143"/>
      <c r="E49" s="1144"/>
      <c r="F49" s="19">
        <v>3.45</v>
      </c>
      <c r="G49" s="20">
        <v>7.57</v>
      </c>
      <c r="H49" s="20">
        <v>4.88</v>
      </c>
      <c r="I49" s="20" t="s">
        <v>528</v>
      </c>
      <c r="J49" s="21">
        <v>0.27</v>
      </c>
    </row>
    <row r="50" spans="2:10" ht="13.2" x14ac:dyDescent="0.2"/>
  </sheetData>
  <sheetProtection algorithmName="SHA-512" hashValue="9eT8B0Ptp8yUl3v6L6t02NtfdzlOVCSZ/jm2t7E1zNcgBIBXNcYMaibRhTiK4tq/+u5H2DEBg8TQ47kthu4D9A==" saltValue="KZAGvKRftRGXE9bZqElN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n02149</cp:lastModifiedBy>
  <cp:lastPrinted>2026-03-16T23:54:02Z</cp:lastPrinted>
  <dcterms:created xsi:type="dcterms:W3CDTF">2026-02-23T07:56:44Z</dcterms:created>
  <dcterms:modified xsi:type="dcterms:W3CDTF">2026-03-16T23:54:53Z</dcterms:modified>
  <cp:category/>
</cp:coreProperties>
</file>