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N:\03決算\財政比較分析表及び歳出比較分析表\令和５年度\【3.13〆】R7.3.5\提出\"/>
    </mc:Choice>
  </mc:AlternateContent>
  <xr:revisionPtr revIDLastSave="0" documentId="13_ncr:1_{7ED39633-6A38-4F37-BFA7-8E19480B9FE8}" xr6:coauthVersionLast="36" xr6:coauthVersionMax="36" xr10:uidLastSave="{00000000-0000-0000-0000-000000000000}"/>
  <bookViews>
    <workbookView xWindow="0" yWindow="0" windowWidth="19200" windowHeight="80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CO34" i="10" s="1"/>
  <c r="BE35" i="10"/>
  <c r="C35"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<sst xmlns="http://schemas.openxmlformats.org/spreadsheetml/2006/main" count="1012" uniqueCount="557">
  <si>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</si>
  <si>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</si>
  <si>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</si>
  <si>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</si>
  <si>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</si>
  <si>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</si>
  <si>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</si>
  <si>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</si>
  <si>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</si>
  <si>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</si>
  <si>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</si>
  <si>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</si>
  <si>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</si>
  <si>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</si>
  <si>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</si>
  <si>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</si>
  <si>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</si>
  <si>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</si>
  <si>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</si>
  <si>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</si>
  <si>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</si>
  <si>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</si>
  <si>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</si>
  <si>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</si>
  <si>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</si>
  <si>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</si>
  <si>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</si>
  <si>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</si>
  <si>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</si>
  <si>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</si>
  <si>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</si>
  <si>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</si>
  <si>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</si>
  <si>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</si>
  <si>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</si>
  <si>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</si>
  <si>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</si>
  <si>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</si>
  <si>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</si>
  <si>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</si>
  <si>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</si>
  <si>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</si>
  <si>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</si>
  <si>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</si>
  <si>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</si>
  <si>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</si>
  <si>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</si>
  <si>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</si>
  <si>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</si>
  <si>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</si>
  <si>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</si>
  <si>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</si>
  <si>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</si>
  <si>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</si>
  <si>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</si>
  <si>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</si>
  <si>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</si>
  <si>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</si>
  <si>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</si>
  <si>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</si>
  <si>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</si>
  <si>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</si>
  <si>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</si>
  <si>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</si>
  <si>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</si>
  <si>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</si>
  <si>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</si>
  <si>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</si>
  <si>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</si>
  <si>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</si>
  <si>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</si>
  <si>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</si>
  <si>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</si>
  <si>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</si>
  <si>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</si>
  <si>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</si>
  <si>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</si>
  <si>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</si>
  <si>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</si>
  <si>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</si>
  <si>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</si>
  <si>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</si>
  <si>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</si>
  <si>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</si>
  <si>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</si>
  <si>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</si>
  <si>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</si>
  <si>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</si>
  <si>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</si>
  <si>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</si>
  <si>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</si>
  <si>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</si>
  <si>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</si>
  <si>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</si>
  <si>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</si>
  <si>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</si>
  <si>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</si>
  <si>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</si>
  <si>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</si>
  <si>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</si>
  <si>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</si>
  <si>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</si>
  <si>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</si>
  <si>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</si>
  <si>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</si>
  <si>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</si>
  <si>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</si>
  <si>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</si>
  <si>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</si>
  <si>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</si>
  <si>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</si>
  <si>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</si>
  <si>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</si>
  <si>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</si>
  <si>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</si>
  <si>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</si>
  <si>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</si>
  <si>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</si>
  <si>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</si>
  <si>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</si>
  <si>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</si>
  <si>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</si>
  <si>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</si>
  <si>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</si>
  <si>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</si>
  <si>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</si>
  <si>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</si>
  <si>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</si>
  <si>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</si>
  <si>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</si>
  <si>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</si>
  <si>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</si>
  <si>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</si>
  <si>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</si>
  <si>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</si>
  <si>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</si>
  <si>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</si>
  <si>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</si>
  <si>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</si>
  <si>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</si>
  <si>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</si>
  <si>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</si>
  <si>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</si>
  <si>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</si>
  <si>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</si>
  <si>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</si>
  <si>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</si>
  <si>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</si>
  <si>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</si>
  <si>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</si>
  <si>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</si>
  <si>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</si>
  <si>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</si>
  <si>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</si>
  <si>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</si>
  <si>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</si>
  <si>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</si>
  <si>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</si>
  <si>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</si>
  <si>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</si>
  <si>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</si>
  <si>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</si>
  <si>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</si>
  <si>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</si>
  <si>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</si>
  <si>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</si>
  <si>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</si>
  <si>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</si>
  <si>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</si>
  <si>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</si>
  <si>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</si>
  <si>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</si>
  <si>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</si>
  <si>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</si>
  <si>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</si>
  <si>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</si>
  <si>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</si>
  <si>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</si>
  <si>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</si>
  <si>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</si>
  <si>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</si>
  <si>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</si>
  <si>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</si>
  <si>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</si>
  <si>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</si>
  <si>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</si>
  <si>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</si>
  <si>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</si>
  <si>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</si>
  <si>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</si>
  <si>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</si>
  <si>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</si>
  <si>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</si>
  <si>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</si>
  <si>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</si>
  <si>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</si>
  <si>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</si>
  <si>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</si>
  <si>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</si>
  <si>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</si>
  <si>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</si>
  <si>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</si>
  <si>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</si>
  <si>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奈良県橿原市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</si>
  <si>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</si>
  <si>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</si>
  <si>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</si>
  <si>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</si>
  <si>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</si>
  <si>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</si>
  <si>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</si>
  <si>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</si>
  <si>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</si>
  <si>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</si>
  <si>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</si>
  <si>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</si>
  <si>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</si>
  <si>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</si>
  <si>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</si>
  <si>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</si>
  <si>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</si>
  <si>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</si>
  <si>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</si>
  <si>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</si>
  <si>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</si>
  <si>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</si>
  <si>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</si>
  <si>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</si>
  <si>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</si>
  <si>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</si>
  <si>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</si>
  <si>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</si>
  <si>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</si>
  <si>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</si>
  <si>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</si>
  <si>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</si>
  <si>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</si>
  <si>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</si>
  <si>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</si>
  <si>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</si>
  <si>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</si>
  <si>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</si>
  <si>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</si>
  <si>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</si>
  <si>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</si>
  <si>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</si>
  <si>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</si>
  <si>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</si>
  <si>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</si>
  <si>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</si>
  <si>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</si>
  <si>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</si>
  <si>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</si>
  <si>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</si>
  <si>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</si>
  <si>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</si>
  <si>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</si>
  <si>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</si>
  <si>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</si>
  <si>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</si>
  <si>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</si>
  <si>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</si>
  <si>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</si>
  <si>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</si>
  <si>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</si>
  <si>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</si>
  <si>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</si>
  <si>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</si>
  <si>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</si>
  <si>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</si>
  <si>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</si>
  <si>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</si>
  <si>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</si>
  <si>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</si>
  <si>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</si>
  <si>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</si>
  <si>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</si>
  <si>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</si>
  <si>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</si>
  <si>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</si>
  <si>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</si>
  <si>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</si>
  <si>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</si>
  <si>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</si>
  <si>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</si>
  <si>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</si>
  <si>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</si>
  <si>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</si>
  <si>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</si>
  <si>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</si>
  <si>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</si>
  <si>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</si>
  <si>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</si>
  <si>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</si>
  <si>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</si>
  <si>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</si>
  <si>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</si>
  <si>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</si>
  <si>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</si>
  <si>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</si>
  <si>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</si>
  <si>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</si>
  <si>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</si>
  <si>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</si>
  <si>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</si>
  <si>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</si>
  <si>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</si>
  <si>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</si>
  <si>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</si>
  <si>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</si>
  <si>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</si>
  <si>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</si>
  <si>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</si>
  <si>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</si>
  <si>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</si>
  <si>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</si>
  <si>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</si>
  <si>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</si>
  <si>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</si>
  <si>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</si>
  <si>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</si>
  <si>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</si>
  <si>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</si>
  <si>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</si>
  <si>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</si>
  <si>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</si>
  <si>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</si>
  <si>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</si>
  <si>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</si>
  <si>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</si>
  <si>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</si>
  <si>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</si>
  <si>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</si>
  <si>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</si>
  <si>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</si>
  <si>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</si>
  <si>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</si>
  <si>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</si>
  <si>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</si>
  <si>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</si>
  <si>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</si>
  <si>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</si>
  <si>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</si>
  <si>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</si>
  <si>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</si>
  <si>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</si>
  <si>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</si>
  <si>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</si>
  <si>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</si>
  <si>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</si>
  <si>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</si>
  <si>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</si>
  <si>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</si>
  <si>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</si>
  <si>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奈良県橿原市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</si>
  <si>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</si>
  <si>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</si>
  <si>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</si>
  <si>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</si>
  <si>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</si>
  <si>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</si>
  <si>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</si>
  <si>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</si>
  <si>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</si>
  <si>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</si>
  <si>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</si>
  <si>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</si>
  <si>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</si>
  <si>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</si>
  <si>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</si>
  <si>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</si>
  <si>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</si>
  <si>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</si>
  <si>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</si>
  <si>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</si>
  <si>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</si>
  <si>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</si>
  <si>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</si>
  <si>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</si>
  <si>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</si>
  <si>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</si>
  <si>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</si>
  <si>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</si>
  <si>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</si>
  <si>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</si>
  <si>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</si>
  <si>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</si>
  <si>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</si>
  <si>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t>
    <phoneticPr fontId="5"/>
  </si>
  <si>
    <t>介護保険</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</si>
  <si>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</si>
  <si>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</si>
  <si>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</si>
  <si>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</si>
  <si>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</si>
  <si>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</si>
  <si>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</si>
  <si>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</si>
  <si>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</si>
  <si>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</si>
  <si>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</si>
  <si>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</si>
  <si>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</si>
  <si>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</si>
  <si>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</si>
  <si>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</si>
  <si>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</si>
  <si>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</si>
  <si>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</si>
  <si>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</si>
  <si>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</si>
  <si>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</si>
  <si>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</si>
  <si>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</si>
  <si>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</si>
  <si>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</si>
  <si>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</si>
  <si>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</si>
  <si>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</si>
  <si>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</si>
  <si>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</si>
  <si>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</si>
  <si>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</si>
  <si>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</si>
  <si>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</si>
  <si>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</si>
  <si>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</si>
  <si>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</si>
  <si>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</si>
  <si>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</si>
  <si>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</si>
  <si>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</si>
  <si>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</si>
  <si>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</si>
  <si>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</si>
  <si>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</si>
  <si>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</si>
  <si>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</si>
  <si>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</si>
  <si>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</si>
  <si>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</si>
  <si>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</si>
  <si>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</si>
  <si>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</si>
  <si>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</si>
  <si>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</si>
  <si>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</si>
  <si>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</si>
  <si>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</si>
  <si>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</si>
  <si>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</si>
  <si>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</si>
  <si>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</si>
  <si>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</si>
  <si>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</si>
  <si>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</si>
  <si>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</si>
  <si>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</si>
  <si>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</si>
  <si>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</si>
  <si>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</si>
  <si>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</si>
  <si>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</si>
  <si>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</si>
  <si>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</si>
  <si>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</si>
  <si>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</si>
  <si>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</si>
  <si>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</si>
  <si>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</si>
  <si>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</si>
  <si>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</si>
  <si>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</si>
  <si>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</si>
  <si>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</si>
  <si>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</si>
  <si>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</si>
  <si>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</si>
  <si>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</si>
  <si>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</si>
  <si>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</si>
  <si>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</si>
  <si>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</si>
  <si>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</si>
  <si>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</si>
  <si>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</si>
  <si>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</si>
  <si>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</si>
  <si>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</si>
  <si>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</si>
  <si>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</si>
  <si>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</si>
  <si>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</si>
  <si>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</si>
  <si>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</si>
  <si>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</si>
  <si>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</si>
  <si>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</si>
  <si>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</si>
  <si>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</si>
  <si>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</si>
  <si>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</si>
  <si>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</si>
  <si>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</si>
  <si>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</si>
  <si>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</si>
  <si>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</si>
  <si>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</si>
  <si>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</si>
  <si>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</si>
  <si>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</si>
  <si>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</si>
  <si>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</si>
  <si>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</si>
  <si>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</si>
  <si>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</si>
  <si>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</si>
  <si>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</si>
  <si>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</si>
  <si>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</si>
  <si>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</si>
  <si>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</si>
  <si>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</si>
  <si>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</si>
  <si>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</si>
  <si>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</si>
  <si>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</si>
  <si>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</si>
  <si>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</si>
  <si>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2.42</t>
  </si>
  <si>
    <t>上水道事業</t>
  </si>
  <si>
    <t>下水道事業</t>
  </si>
  <si>
    <t>一般会計</t>
  </si>
  <si>
    <t>国民健康保険</t>
  </si>
  <si>
    <t>介護保険</t>
  </si>
  <si>
    <t>後期高齢者医療</t>
  </si>
  <si>
    <t>その他会計（赤字）</t>
  </si>
  <si>
    <t>その他会計（黒字）</t>
  </si>
  <si>
    <t>R01</t>
    <phoneticPr fontId="5"/>
  </si>
  <si>
    <t>R02</t>
    <phoneticPr fontId="5"/>
  </si>
  <si>
    <t>R03</t>
    <phoneticPr fontId="5"/>
  </si>
  <si>
    <t>R04</t>
    <phoneticPr fontId="5"/>
  </si>
  <si>
    <t>R05</t>
    <phoneticPr fontId="5"/>
  </si>
  <si>
    <t>橿原市土地開発公社</t>
    <rPh sb="0" eb="3">
      <t>カシハラシ</t>
    </rPh>
    <rPh sb="3" eb="5">
      <t>トチ</t>
    </rPh>
    <rPh sb="5" eb="7">
      <t>カイハツ</t>
    </rPh>
    <rPh sb="7" eb="9">
      <t>コウシャ</t>
    </rPh>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</si>
  <si>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</si>
  <si>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</si>
  <si>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</si>
  <si>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</si>
  <si>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</si>
  <si>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</si>
  <si>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</si>
  <si>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公共施設整備基金</t>
    <phoneticPr fontId="2"/>
  </si>
  <si>
    <t>一般廃棄物処理施設整備基金</t>
    <phoneticPr fontId="2"/>
  </si>
  <si>
    <t>－</t>
  </si>
  <si>
    <t>退職手当基金</t>
    <phoneticPr fontId="2"/>
  </si>
  <si>
    <t>もりもり食べよう橿原市給食基金</t>
    <phoneticPr fontId="2"/>
  </si>
  <si>
    <t>墓園管理基金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</si>
</sst>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C04D-4665-B5EB-4ACE76CB14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27866</c:v>
                </c:pt>
                <c:pt idx="1">
                  <c:v>31437</c:v>
                </c:pt>
                <c:pt idx="2">
                  <c:v>19231</c:v>
                </c:pt>
                <c:pt idx="3">
                  <c:v>21767</c:v>
                </c:pt>
                <c:pt idx="4">
                  <c:v>30694</c:v>
                </c:pt>
              </c:numCache>
            </c:numRef>
          </c:val>
          <c:smooth val="0"/>
          <c:extLst>
            <c:ext xmlns:c16="http://schemas.microsoft.com/office/drawing/2014/chart" uri="{C3380CC4-5D6E-409C-BE32-E72D297353CC}">
              <c16:uniqueId val="{00000001-C04D-4665-B5EB-4ACE76CB14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1.59</c:v>
                </c:pt>
                <c:pt idx="1">
                  <c:v>5.0199999999999996</c:v>
                </c:pt>
                <c:pt idx="2">
                  <c:v>9.98</c:v>
                </c:pt>
                <c:pt idx="3">
                  <c:v>7.9</c:v>
                </c:pt>
                <c:pt idx="4">
                  <c:v>3.99</c:v>
                </c:pt>
              </c:numCache>
            </c:numRef>
          </c:val>
          <c:extLst>
            <c:ext xmlns:c16="http://schemas.microsoft.com/office/drawing/2014/chart" uri="{C3380CC4-5D6E-409C-BE32-E72D297353CC}">
              <c16:uniqueId val="{00000000-9516-46F3-AFE5-4C6B13710A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8.52</c:v>
                </c:pt>
                <c:pt idx="1">
                  <c:v>8.41</c:v>
                </c:pt>
                <c:pt idx="2">
                  <c:v>10.51</c:v>
                </c:pt>
                <c:pt idx="3">
                  <c:v>15.9</c:v>
                </c:pt>
                <c:pt idx="4">
                  <c:v>16.98</c:v>
                </c:pt>
              </c:numCache>
            </c:numRef>
          </c:val>
          <c:extLst>
            <c:ext xmlns:c16="http://schemas.microsoft.com/office/drawing/2014/chart" uri="{C3380CC4-5D6E-409C-BE32-E72D297353CC}">
              <c16:uniqueId val="{00000001-9516-46F3-AFE5-4C6B13710A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3.45</c:v>
                </c:pt>
                <c:pt idx="2">
                  <c:v>7.57</c:v>
                </c:pt>
                <c:pt idx="3">
                  <c:v>4.88</c:v>
                </c:pt>
                <c:pt idx="4">
                  <c:v>-2.42</c:v>
                </c:pt>
              </c:numCache>
            </c:numRef>
          </c:val>
          <c:smooth val="0"/>
          <c:extLst>
            <c:ext xmlns:c16="http://schemas.microsoft.com/office/drawing/2014/chart" uri="{C3380CC4-5D6E-409C-BE32-E72D297353CC}">
              <c16:uniqueId val="{00000002-9516-46F3-AFE5-4C6B13710A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67-4E7B-8216-588ADF17AE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67-4E7B-8216-588ADF17AE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67-4E7B-8216-588ADF17AE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967-4E7B-8216-588ADF17AEFB}"/>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2967-4E7B-8216-588ADF17AEFB}"/>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1.22</c:v>
                </c:pt>
                <c:pt idx="4">
                  <c:v>#N/A</c:v>
                </c:pt>
                <c:pt idx="5">
                  <c:v>1.1399999999999999</c:v>
                </c:pt>
                <c:pt idx="6">
                  <c:v>#N/A</c:v>
                </c:pt>
                <c:pt idx="7">
                  <c:v>0.97</c:v>
                </c:pt>
                <c:pt idx="8">
                  <c:v>#N/A</c:v>
                </c:pt>
                <c:pt idx="9">
                  <c:v>1.31</c:v>
                </c:pt>
              </c:numCache>
            </c:numRef>
          </c:val>
          <c:extLst>
            <c:ext xmlns:c16="http://schemas.microsoft.com/office/drawing/2014/chart" uri="{C3380CC4-5D6E-409C-BE32-E72D297353CC}">
              <c16:uniqueId val="{00000005-2967-4E7B-8216-588ADF17AEFB}"/>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1.82</c:v>
                </c:pt>
                <c:pt idx="4">
                  <c:v>#N/A</c:v>
                </c:pt>
                <c:pt idx="5">
                  <c:v>2.16</c:v>
                </c:pt>
                <c:pt idx="6">
                  <c:v>#N/A</c:v>
                </c:pt>
                <c:pt idx="7">
                  <c:v>2.71</c:v>
                </c:pt>
                <c:pt idx="8">
                  <c:v>#N/A</c:v>
                </c:pt>
                <c:pt idx="9">
                  <c:v>2.8</c:v>
                </c:pt>
              </c:numCache>
            </c:numRef>
          </c:val>
          <c:extLst>
            <c:ext xmlns:c16="http://schemas.microsoft.com/office/drawing/2014/chart" uri="{C3380CC4-5D6E-409C-BE32-E72D297353CC}">
              <c16:uniqueId val="{00000006-2967-4E7B-8216-588ADF17AE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1.58</c:v>
                </c:pt>
                <c:pt idx="2">
                  <c:v>#N/A</c:v>
                </c:pt>
                <c:pt idx="3">
                  <c:v>5.0199999999999996</c:v>
                </c:pt>
                <c:pt idx="4">
                  <c:v>#N/A</c:v>
                </c:pt>
                <c:pt idx="5">
                  <c:v>9.98</c:v>
                </c:pt>
                <c:pt idx="6">
                  <c:v>#N/A</c:v>
                </c:pt>
                <c:pt idx="7">
                  <c:v>7.9</c:v>
                </c:pt>
                <c:pt idx="8">
                  <c:v>#N/A</c:v>
                </c:pt>
                <c:pt idx="9">
                  <c:v>3.99</c:v>
                </c:pt>
              </c:numCache>
            </c:numRef>
          </c:val>
          <c:extLst>
            <c:ext xmlns:c16="http://schemas.microsoft.com/office/drawing/2014/chart" uri="{C3380CC4-5D6E-409C-BE32-E72D297353CC}">
              <c16:uniqueId val="{00000007-2967-4E7B-8216-588ADF17AEFB}"/>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c:v>
                </c:pt>
                <c:pt idx="2">
                  <c:v>#N/A</c:v>
                </c:pt>
                <c:pt idx="3">
                  <c:v>2</c:v>
                </c:pt>
                <c:pt idx="4">
                  <c:v>#N/A</c:v>
                </c:pt>
                <c:pt idx="5">
                  <c:v>3.28</c:v>
                </c:pt>
                <c:pt idx="6">
                  <c:v>#N/A</c:v>
                </c:pt>
                <c:pt idx="7">
                  <c:v>5.16</c:v>
                </c:pt>
                <c:pt idx="8">
                  <c:v>#N/A</c:v>
                </c:pt>
                <c:pt idx="9">
                  <c:v>6.59</c:v>
                </c:pt>
              </c:numCache>
            </c:numRef>
          </c:val>
          <c:extLst>
            <c:ext xmlns:c16="http://schemas.microsoft.com/office/drawing/2014/chart" uri="{C3380CC4-5D6E-409C-BE32-E72D297353CC}">
              <c16:uniqueId val="{00000008-2967-4E7B-8216-588ADF17AEFB}"/>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12.97</c:v>
                </c:pt>
                <c:pt idx="2">
                  <c:v>#N/A</c:v>
                </c:pt>
                <c:pt idx="3">
                  <c:v>12.68</c:v>
                </c:pt>
                <c:pt idx="4">
                  <c:v>#N/A</c:v>
                </c:pt>
                <c:pt idx="5">
                  <c:v>11.7</c:v>
                </c:pt>
                <c:pt idx="6">
                  <c:v>#N/A</c:v>
                </c:pt>
                <c:pt idx="7">
                  <c:v>12.06</c:v>
                </c:pt>
                <c:pt idx="8">
                  <c:v>#N/A</c:v>
                </c:pt>
                <c:pt idx="9">
                  <c:v>11.74</c:v>
                </c:pt>
              </c:numCache>
            </c:numRef>
          </c:val>
          <c:extLst>
            <c:ext xmlns:c16="http://schemas.microsoft.com/office/drawing/2014/chart" uri="{C3380CC4-5D6E-409C-BE32-E72D297353CC}">
              <c16:uniqueId val="{00000009-2967-4E7B-8216-588ADF17AE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4222</c:v>
                </c:pt>
                <c:pt idx="5">
                  <c:v>4064</c:v>
                </c:pt>
                <c:pt idx="8">
                  <c:v>3781</c:v>
                </c:pt>
                <c:pt idx="11">
                  <c:v>3679</c:v>
                </c:pt>
                <c:pt idx="14">
                  <c:v>3541</c:v>
                </c:pt>
              </c:numCache>
            </c:numRef>
          </c:val>
          <c:extLst>
            <c:ext xmlns:c16="http://schemas.microsoft.com/office/drawing/2014/chart" uri="{C3380CC4-5D6E-409C-BE32-E72D297353CC}">
              <c16:uniqueId val="{00000000-E32E-4CBD-9325-B8A4951AE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E-4CBD-9325-B8A4951AE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233</c:v>
                </c:pt>
                <c:pt idx="3">
                  <c:v>233</c:v>
                </c:pt>
                <c:pt idx="6">
                  <c:v>234</c:v>
                </c:pt>
                <c:pt idx="9">
                  <c:v>243</c:v>
                </c:pt>
                <c:pt idx="12">
                  <c:v>243</c:v>
                </c:pt>
              </c:numCache>
            </c:numRef>
          </c:val>
          <c:extLst>
            <c:ext xmlns:c16="http://schemas.microsoft.com/office/drawing/2014/chart" uri="{C3380CC4-5D6E-409C-BE32-E72D297353CC}">
              <c16:uniqueId val="{00000002-E32E-4CBD-9325-B8A4951AE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100</c:v>
                </c:pt>
                <c:pt idx="6">
                  <c:v>93</c:v>
                </c:pt>
                <c:pt idx="9">
                  <c:v>93</c:v>
                </c:pt>
                <c:pt idx="12">
                  <c:v>96</c:v>
                </c:pt>
              </c:numCache>
            </c:numRef>
          </c:val>
          <c:extLst>
            <c:ext xmlns:c16="http://schemas.microsoft.com/office/drawing/2014/chart" uri="{C3380CC4-5D6E-409C-BE32-E72D297353CC}">
              <c16:uniqueId val="{00000003-E32E-4CBD-9325-B8A4951AE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793</c:v>
                </c:pt>
                <c:pt idx="3">
                  <c:v>717</c:v>
                </c:pt>
                <c:pt idx="6">
                  <c:v>703</c:v>
                </c:pt>
                <c:pt idx="9">
                  <c:v>746</c:v>
                </c:pt>
                <c:pt idx="12">
                  <c:v>746</c:v>
                </c:pt>
              </c:numCache>
            </c:numRef>
          </c:val>
          <c:extLst>
            <c:ext xmlns:c16="http://schemas.microsoft.com/office/drawing/2014/chart" uri="{C3380CC4-5D6E-409C-BE32-E72D297353CC}">
              <c16:uniqueId val="{00000004-E32E-4CBD-9325-B8A4951AE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E-4CBD-9325-B8A4951AE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E-4CBD-9325-B8A4951AE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3709</c:v>
                </c:pt>
                <c:pt idx="3">
                  <c:v>3508</c:v>
                </c:pt>
                <c:pt idx="6">
                  <c:v>3607</c:v>
                </c:pt>
                <c:pt idx="9">
                  <c:v>3458</c:v>
                </c:pt>
                <c:pt idx="12">
                  <c:v>3320</c:v>
                </c:pt>
              </c:numCache>
            </c:numRef>
          </c:val>
          <c:extLst>
            <c:ext xmlns:c16="http://schemas.microsoft.com/office/drawing/2014/chart" uri="{C3380CC4-5D6E-409C-BE32-E72D297353CC}">
              <c16:uniqueId val="{00000007-E32E-4CBD-9325-B8A4951AED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605</c:v>
                </c:pt>
                <c:pt idx="2">
                  <c:v>#N/A</c:v>
                </c:pt>
                <c:pt idx="3">
                  <c:v>#N/A</c:v>
                </c:pt>
                <c:pt idx="4">
                  <c:v>494</c:v>
                </c:pt>
                <c:pt idx="5">
                  <c:v>#N/A</c:v>
                </c:pt>
                <c:pt idx="6">
                  <c:v>#N/A</c:v>
                </c:pt>
                <c:pt idx="7">
                  <c:v>856</c:v>
                </c:pt>
                <c:pt idx="8">
                  <c:v>#N/A</c:v>
                </c:pt>
                <c:pt idx="9">
                  <c:v>#N/A</c:v>
                </c:pt>
                <c:pt idx="10">
                  <c:v>861</c:v>
                </c:pt>
                <c:pt idx="11">
                  <c:v>#N/A</c:v>
                </c:pt>
                <c:pt idx="12">
                  <c:v>#N/A</c:v>
                </c:pt>
                <c:pt idx="13">
                  <c:v>864</c:v>
                </c:pt>
                <c:pt idx="14">
                  <c:v>#N/A</c:v>
                </c:pt>
              </c:numCache>
            </c:numRef>
          </c:val>
          <c:smooth val="0"/>
          <c:extLst>
            <c:ext xmlns:c16="http://schemas.microsoft.com/office/drawing/2014/chart" uri="{C3380CC4-5D6E-409C-BE32-E72D297353CC}">
              <c16:uniqueId val="{00000008-E32E-4CBD-9325-B8A4951AED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33642</c:v>
                </c:pt>
                <c:pt idx="5">
                  <c:v>32934</c:v>
                </c:pt>
                <c:pt idx="8">
                  <c:v>31868</c:v>
                </c:pt>
                <c:pt idx="11">
                  <c:v>30118</c:v>
                </c:pt>
                <c:pt idx="14">
                  <c:v>28088</c:v>
                </c:pt>
              </c:numCache>
            </c:numRef>
          </c:val>
          <c:extLst>
            <c:ext xmlns:c16="http://schemas.microsoft.com/office/drawing/2014/chart" uri="{C3380CC4-5D6E-409C-BE32-E72D297353CC}">
              <c16:uniqueId val="{00000000-7207-4F1A-A390-78427BB515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7534</c:v>
                </c:pt>
                <c:pt idx="5">
                  <c:v>7558</c:v>
                </c:pt>
                <c:pt idx="8">
                  <c:v>8139</c:v>
                </c:pt>
                <c:pt idx="11">
                  <c:v>7846</c:v>
                </c:pt>
                <c:pt idx="14">
                  <c:v>7351</c:v>
                </c:pt>
              </c:numCache>
            </c:numRef>
          </c:val>
          <c:extLst>
            <c:ext xmlns:c16="http://schemas.microsoft.com/office/drawing/2014/chart" uri="{C3380CC4-5D6E-409C-BE32-E72D297353CC}">
              <c16:uniqueId val="{00000001-7207-4F1A-A390-78427BB515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6429</c:v>
                </c:pt>
                <c:pt idx="5">
                  <c:v>6159</c:v>
                </c:pt>
                <c:pt idx="8">
                  <c:v>7182</c:v>
                </c:pt>
                <c:pt idx="11">
                  <c:v>8691</c:v>
                </c:pt>
                <c:pt idx="14">
                  <c:v>9677</c:v>
                </c:pt>
              </c:numCache>
            </c:numRef>
          </c:val>
          <c:extLst>
            <c:ext xmlns:c16="http://schemas.microsoft.com/office/drawing/2014/chart" uri="{C3380CC4-5D6E-409C-BE32-E72D297353CC}">
              <c16:uniqueId val="{00000002-7207-4F1A-A390-78427BB515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07-4F1A-A390-78427BB515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07-4F1A-A390-78427BB515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3352</c:v>
                </c:pt>
                <c:pt idx="3">
                  <c:v>2920</c:v>
                </c:pt>
                <c:pt idx="6">
                  <c:v>2876</c:v>
                </c:pt>
                <c:pt idx="9">
                  <c:v>2610</c:v>
                </c:pt>
                <c:pt idx="12">
                  <c:v>2375</c:v>
                </c:pt>
              </c:numCache>
            </c:numRef>
          </c:val>
          <c:extLst>
            <c:ext xmlns:c16="http://schemas.microsoft.com/office/drawing/2014/chart" uri="{C3380CC4-5D6E-409C-BE32-E72D297353CC}">
              <c16:uniqueId val="{00000005-7207-4F1A-A390-78427BB515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5104</c:v>
                </c:pt>
                <c:pt idx="3">
                  <c:v>5426</c:v>
                </c:pt>
                <c:pt idx="6">
                  <c:v>5470</c:v>
                </c:pt>
                <c:pt idx="9">
                  <c:v>5585</c:v>
                </c:pt>
                <c:pt idx="12">
                  <c:v>5710</c:v>
                </c:pt>
              </c:numCache>
            </c:numRef>
          </c:val>
          <c:extLst>
            <c:ext xmlns:c16="http://schemas.microsoft.com/office/drawing/2014/chart" uri="{C3380CC4-5D6E-409C-BE32-E72D297353CC}">
              <c16:uniqueId val="{00000006-7207-4F1A-A390-78427BB515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388</c:v>
                </c:pt>
                <c:pt idx="3">
                  <c:v>398</c:v>
                </c:pt>
                <c:pt idx="6">
                  <c:v>427</c:v>
                </c:pt>
                <c:pt idx="9">
                  <c:v>417</c:v>
                </c:pt>
                <c:pt idx="12">
                  <c:v>388</c:v>
                </c:pt>
              </c:numCache>
            </c:numRef>
          </c:val>
          <c:extLst>
            <c:ext xmlns:c16="http://schemas.microsoft.com/office/drawing/2014/chart" uri="{C3380CC4-5D6E-409C-BE32-E72D297353CC}">
              <c16:uniqueId val="{00000007-7207-4F1A-A390-78427BB515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9901</c:v>
                </c:pt>
                <c:pt idx="3">
                  <c:v>8875</c:v>
                </c:pt>
                <c:pt idx="6">
                  <c:v>8252</c:v>
                </c:pt>
                <c:pt idx="9">
                  <c:v>8509</c:v>
                </c:pt>
                <c:pt idx="12">
                  <c:v>8790</c:v>
                </c:pt>
              </c:numCache>
            </c:numRef>
          </c:val>
          <c:extLst>
            <c:ext xmlns:c16="http://schemas.microsoft.com/office/drawing/2014/chart" uri="{C3380CC4-5D6E-409C-BE32-E72D297353CC}">
              <c16:uniqueId val="{00000008-7207-4F1A-A390-78427BB515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4044</c:v>
                </c:pt>
                <c:pt idx="3">
                  <c:v>3962</c:v>
                </c:pt>
                <c:pt idx="6">
                  <c:v>3559</c:v>
                </c:pt>
                <c:pt idx="9">
                  <c:v>3316</c:v>
                </c:pt>
                <c:pt idx="12">
                  <c:v>3073</c:v>
                </c:pt>
              </c:numCache>
            </c:numRef>
          </c:val>
          <c:extLst>
            <c:ext xmlns:c16="http://schemas.microsoft.com/office/drawing/2014/chart" uri="{C3380CC4-5D6E-409C-BE32-E72D297353CC}">
              <c16:uniqueId val="{00000009-7207-4F1A-A390-78427BB515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36535</c:v>
                </c:pt>
                <c:pt idx="3">
                  <c:v>36323</c:v>
                </c:pt>
                <c:pt idx="6">
                  <c:v>35194</c:v>
                </c:pt>
                <c:pt idx="9">
                  <c:v>32131</c:v>
                </c:pt>
                <c:pt idx="12">
                  <c:v>29906</c:v>
                </c:pt>
              </c:numCache>
            </c:numRef>
          </c:val>
          <c:extLst>
            <c:ext xmlns:c16="http://schemas.microsoft.com/office/drawing/2014/chart" uri="{C3380CC4-5D6E-409C-BE32-E72D297353CC}">
              <c16:uniqueId val="{0000000A-7207-4F1A-A390-78427BB515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11720</c:v>
                </c:pt>
                <c:pt idx="2">
                  <c:v>#N/A</c:v>
                </c:pt>
                <c:pt idx="3">
                  <c:v>#N/A</c:v>
                </c:pt>
                <c:pt idx="4">
                  <c:v>11252</c:v>
                </c:pt>
                <c:pt idx="5">
                  <c:v>#N/A</c:v>
                </c:pt>
                <c:pt idx="6">
                  <c:v>#N/A</c:v>
                </c:pt>
                <c:pt idx="7">
                  <c:v>8587</c:v>
                </c:pt>
                <c:pt idx="8">
                  <c:v>#N/A</c:v>
                </c:pt>
                <c:pt idx="9">
                  <c:v>#N/A</c:v>
                </c:pt>
                <c:pt idx="10">
                  <c:v>5912</c:v>
                </c:pt>
                <c:pt idx="11">
                  <c:v>#N/A</c:v>
                </c:pt>
                <c:pt idx="12">
                  <c:v>#N/A</c:v>
                </c:pt>
                <c:pt idx="13">
                  <c:v>5126</c:v>
                </c:pt>
                <c:pt idx="14">
                  <c:v>#N/A</c:v>
                </c:pt>
              </c:numCache>
            </c:numRef>
          </c:val>
          <c:smooth val="0"/>
          <c:extLst>
            <c:ext xmlns:c16="http://schemas.microsoft.com/office/drawing/2014/chart" uri="{C3380CC4-5D6E-409C-BE32-E72D297353CC}">
              <c16:uniqueId val="{0000000B-7207-4F1A-A390-78427BB515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2655</c:v>
                </c:pt>
                <c:pt idx="1">
                  <c:v>3917</c:v>
                </c:pt>
                <c:pt idx="2">
                  <c:v>4256</c:v>
                </c:pt>
              </c:numCache>
            </c:numRef>
          </c:val>
          <c:extLst>
            <c:ext xmlns:c16="http://schemas.microsoft.com/office/drawing/2014/chart" uri="{C3380CC4-5D6E-409C-BE32-E72D297353CC}">
              <c16:uniqueId val="{00000000-F46C-482D-987B-4E943D3041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559</c:v>
                </c:pt>
                <c:pt idx="1">
                  <c:v>42</c:v>
                </c:pt>
                <c:pt idx="2">
                  <c:v>176</c:v>
                </c:pt>
              </c:numCache>
            </c:numRef>
          </c:val>
          <c:extLst>
            <c:ext xmlns:c16="http://schemas.microsoft.com/office/drawing/2014/chart" uri="{C3380CC4-5D6E-409C-BE32-E72D297353CC}">
              <c16:uniqueId val="{00000001-F46C-482D-987B-4E943D3041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3907</c:v>
                </c:pt>
                <c:pt idx="1">
                  <c:v>4403</c:v>
                </c:pt>
                <c:pt idx="2">
                  <c:v>4792</c:v>
                </c:pt>
              </c:numCache>
            </c:numRef>
          </c:val>
          <c:extLst>
            <c:ext xmlns:c16="http://schemas.microsoft.com/office/drawing/2014/chart" uri="{C3380CC4-5D6E-409C-BE32-E72D297353CC}">
              <c16:uniqueId val="{00000002-F46C-482D-987B-4E943D3041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元利償還金は、大型施設整備のための地方債償還が進み減少傾向にあった中、</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年度に一時的に増加したものの、</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年度は再び減少に転じ、</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年度も引き続き減少している。</a:t>
          </a:r>
        </a:p>
        <a:p>
          <a:r>
            <a:rPr kumimoji="1" lang="ja-JP" altLang="en-US" sz="1400">
              <a:latin typeface="ＭＳ ゴシック" pitchFamily="49" charset="-128"/>
              <a:ea typeface="ＭＳ ゴシック" pitchFamily="49" charset="-128"/>
            </a:rPr>
            <a:t>今後も将来世代への負担軽減を図るため、新規地方債の発行抑制に努める。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一般会計等に係る地方債の現在額については、償還が進み減少している。今後も金融市場の動向にも注意し、適正な資金調達に努める。</a:t>
          </a:r>
        </a:p>
        <a:p>
          <a:r>
            <a:rPr kumimoji="1" lang="ja-JP" altLang="en-US" sz="1400">
              <a:latin typeface="ＭＳ ゴシック" pitchFamily="49" charset="-128"/>
              <a:ea typeface="ＭＳ ゴシック" pitchFamily="49" charset="-128"/>
            </a:rPr>
            <a:t>また、充当可能基金については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年度に財政調整基金に</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百万円を、公共施設整備基金に</a:t>
          </a:r>
          <a:r>
            <a:rPr kumimoji="1" lang="en-US" altLang="ja-JP" sz="1400">
              <a:latin typeface="ＭＳ ゴシック" pitchFamily="49" charset="-128"/>
              <a:ea typeface="ＭＳ ゴシック" pitchFamily="49" charset="-128"/>
            </a:rPr>
            <a:t>636</a:t>
          </a:r>
          <a:r>
            <a:rPr kumimoji="1" lang="ja-JP" altLang="en-US" sz="1400">
              <a:latin typeface="ＭＳ ゴシック" pitchFamily="49" charset="-128"/>
              <a:ea typeface="ＭＳ ゴシック" pitchFamily="49" charset="-128"/>
            </a:rPr>
            <a:t>百万円積立てていることが要因で増加している。</a:t>
          </a:r>
        </a:p>
        <a:p>
          <a:r>
            <a:rPr kumimoji="1" lang="ja-JP" altLang="en-US" sz="1400">
              <a:latin typeface="ＭＳ ゴシック" pitchFamily="49" charset="-128"/>
              <a:ea typeface="ＭＳ ゴシック" pitchFamily="49" charset="-128"/>
            </a:rPr>
            <a:t>ただし、充当可能特定歳入については減少しており、地方債の償還額等に充当可能な特定の歳入見込額として、都市計画税収が約</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百万円減少したことと、土地開発公社に対する貸付金の償還金が</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百万円減少したことが主な要因である。</a:t>
          </a:r>
        </a:p>
        <a:p>
          <a:r>
            <a:rPr kumimoji="1" lang="ja-JP" altLang="en-US" sz="1400">
              <a:latin typeface="ＭＳ ゴシック" pitchFamily="49" charset="-128"/>
              <a:ea typeface="ＭＳ ゴシック" pitchFamily="49" charset="-128"/>
            </a:rPr>
            <a:t>将来負担額は昨年に比べ減少しており、今後も後世への負担を少しでも軽減するよう、新規事業の実施等について総点検を図り、財政の健全化を図る。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年度は、全基金残高において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百万円増加しており、主な要因は財政調整基金で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また、主な取崩しとして公共施設整備基金で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もりもり食べよう橿原市給食基金：学校給食賄材料費の高騰に対応するとともに、地場産品の活用を含めた質の高い学校給食の安定的な実施に必要な資金に充てるため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墓園管理基金：橿原市営香久山墓園の維持管理に要する経費に充てるため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百万円、退職手当の財源として退職手当基金を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百万円、図書購入の費用に充てるために「子どもの未来を育む戸村文庫」基金を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百万円、地域再生法の規定に基づくまち・ひと・しごと創生寄附活用事業に要する経費の財源に充てるために企業版ふるさと納税基金を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また、積立てとしては、公共施設整備基金を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百万円、一般廃棄物処理施設整備基金を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百万円、橿原運動公園硬式野球場整備基金に寄付金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年度決算剰余金及び利子分で公共施設整備基金へ積立てた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年度は、臨時財政対策債償還基金費として普通交付税が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千円追加交付されており、令和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年度に臨時財政対策債を繰上げ償還するために、減債基金に積み立てた。また、奈良県との包括協定による事業の県補助分の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また、臨時財政対策債償還基金費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127,412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ポイントの減少となった。これは、令和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年度の単年度における財政力指数（</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か年平均からはずれたことによるものであり、令和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年度からの推移では単年度における財政力指数はゆるやかに増加している。しかし、現状類似団体の平均よりも</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ポイント下回っていることを踏まえると、今後も行財政の効率化や既存事業の見直しに努めながら、歳入の確保に取り組む必要がある。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111578</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111578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60778</xdr:rowOff>
    </xdr:from>
    <xdr:to>
      <xdr:col>15</xdr:col>
      <xdr:colOff>133350</xdr:colOff>
      <xdr:row>42</xdr:row>
      <xdr:rowOff>162378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147155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91.4</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ポイントの増加となった。これは、歳入の経常一般財源が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百万円増加となったが、歳出の経常一般財源が、</a:t>
          </a:r>
          <a:r>
            <a:rPr kumimoji="1" lang="en-US" altLang="ja-JP" sz="1300">
              <a:latin typeface="ＭＳ Ｐゴシック" panose="020B0600070205080204" pitchFamily="50" charset="-128"/>
              <a:ea typeface="ＭＳ Ｐゴシック" panose="020B0600070205080204" pitchFamily="50" charset="-128"/>
            </a:rPr>
            <a:t>370</a:t>
          </a:r>
          <a:r>
            <a:rPr kumimoji="1" lang="ja-JP" altLang="en-US" sz="1300">
              <a:latin typeface="ＭＳ Ｐゴシック" panose="020B0600070205080204" pitchFamily="50" charset="-128"/>
              <a:ea typeface="ＭＳ Ｐゴシック" panose="020B0600070205080204" pitchFamily="50" charset="-128"/>
            </a:rPr>
            <a:t>百万円増加し、歳入の増加を上回ったことによるものである。歳入の増加の内訳としては、固定資産税現年課税分</a:t>
          </a:r>
          <a:r>
            <a:rPr kumimoji="1" lang="en-US" altLang="ja-JP" sz="1300">
              <a:latin typeface="ＭＳ Ｐゴシック" panose="020B0600070205080204" pitchFamily="50" charset="-128"/>
              <a:ea typeface="ＭＳ Ｐゴシック" panose="020B0600070205080204" pitchFamily="50" charset="-128"/>
            </a:rPr>
            <a:t>224</a:t>
          </a:r>
          <a:r>
            <a:rPr kumimoji="1" lang="ja-JP" altLang="en-US" sz="1300">
              <a:latin typeface="ＭＳ Ｐゴシック" panose="020B0600070205080204" pitchFamily="50" charset="-128"/>
              <a:ea typeface="ＭＳ Ｐゴシック" panose="020B0600070205080204" pitchFamily="50" charset="-128"/>
            </a:rPr>
            <a:t>百万円等であり、歳出の増加の内訳としては、扶助費で</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百万円等である。今後、歳入の経常一般財源の見通しが不透明な中では、一層の事務事業の効率化を図り、経常経費の削減に努める。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25146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2126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61</xdr:row>
      <xdr:rowOff>162814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4887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63</xdr:row>
      <xdr:rowOff>17780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4887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123952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1913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130,667</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4,377</a:t>
          </a:r>
          <a:r>
            <a:rPr kumimoji="1" lang="ja-JP" altLang="en-US" sz="1300">
              <a:latin typeface="ＭＳ Ｐゴシック" panose="020B0600070205080204" pitchFamily="50" charset="-128"/>
              <a:ea typeface="ＭＳ Ｐゴシック" panose="020B0600070205080204" pitchFamily="50" charset="-128"/>
            </a:rPr>
            <a:t>円の減少となった。人件費については、</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百万円の増加となったが、物件費については、</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百万円の減少となっていることが、人口１人あたりの額が減少した要因である。今後は、働き方改革を進めていく中で人件費の削減を目指すとともに、物件費についても引き続き既存事業の取捨選択を行いながら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56804</xdr:rowOff>
    </xdr:from>
    <xdr:to>
      <xdr:col>23</xdr:col>
      <xdr:colOff>133350</xdr:colOff>
      <xdr:row>83</xdr:row>
      <xdr:rowOff>115480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87154"/>
          <a:ext cx="838200" cy="5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97383</xdr:rowOff>
    </xdr:from>
    <xdr:to>
      <xdr:col>19</xdr:col>
      <xdr:colOff>133350</xdr:colOff>
      <xdr:row>83</xdr:row>
      <xdr:rowOff>115480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2773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87905</xdr:rowOff>
    </xdr:from>
    <xdr:to>
      <xdr:col>15</xdr:col>
      <xdr:colOff>82550</xdr:colOff>
      <xdr:row>83</xdr:row>
      <xdr:rowOff>97383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18255"/>
          <a:ext cx="889000" cy="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134429</xdr:rowOff>
    </xdr:from>
    <xdr:to>
      <xdr:col>11</xdr:col>
      <xdr:colOff>31750</xdr:colOff>
      <xdr:row>83</xdr:row>
      <xdr:rowOff>87905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93329"/>
          <a:ext cx="889000" cy="12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6004</xdr:rowOff>
    </xdr:from>
    <xdr:to>
      <xdr:col>23</xdr:col>
      <xdr:colOff>184150</xdr:colOff>
      <xdr:row>83</xdr:row>
      <xdr:rowOff>107604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22531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64680</xdr:rowOff>
    </xdr:from>
    <xdr:to>
      <xdr:col>19</xdr:col>
      <xdr:colOff>184150</xdr:colOff>
      <xdr:row>83</xdr:row>
      <xdr:rowOff>166280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5007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6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46583</xdr:rowOff>
    </xdr:from>
    <xdr:to>
      <xdr:col>15</xdr:col>
      <xdr:colOff>133350</xdr:colOff>
      <xdr:row>83</xdr:row>
      <xdr:rowOff>148183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132960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6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37105</xdr:rowOff>
    </xdr:from>
    <xdr:to>
      <xdr:col>11</xdr:col>
      <xdr:colOff>82550</xdr:colOff>
      <xdr:row>83</xdr:row>
      <xdr:rowOff>138705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123482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83629</xdr:rowOff>
    </xdr:from>
    <xdr:to>
      <xdr:col>7</xdr:col>
      <xdr:colOff>31750</xdr:colOff>
      <xdr:row>83</xdr:row>
      <xdr:rowOff>13779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4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2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ポイント減少している。これは経験年数７年目以上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年未満における給料水準の比較的高い大卒者が退職したことの影響によるものと考えられる。今後も国家公務員の給与水準との均衡を考えつつ、給与の適正化に努める。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498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82550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98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449879"/>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6.98</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減少した。「橿原市職員定員管理計画」により、職員数の目標を定めており、今後も職員構造の均等化を図りつつ、技能労務職の退職不補充の方針は変更せず、行政サービスの専門性に対応するために任期付職員を活用し、適正な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19262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982007"/>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19262</xdr:rowOff>
    </xdr:from>
    <xdr:to>
      <xdr:col>77</xdr:col>
      <xdr:colOff>44450</xdr:colOff>
      <xdr:row>64</xdr:row>
      <xdr:rowOff>25294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99206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13229</xdr:rowOff>
    </xdr:from>
    <xdr:to>
      <xdr:col>72</xdr:col>
      <xdr:colOff>203200</xdr:colOff>
      <xdr:row>64</xdr:row>
      <xdr:rowOff>25294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86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64</xdr:row>
      <xdr:rowOff>13229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5385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129857</xdr:rowOff>
    </xdr:from>
    <xdr:to>
      <xdr:col>81</xdr:col>
      <xdr:colOff>95250</xdr:colOff>
      <xdr:row>64</xdr:row>
      <xdr:rowOff>60007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101934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139912</xdr:rowOff>
    </xdr:from>
    <xdr:to>
      <xdr:col>77</xdr:col>
      <xdr:colOff>95250</xdr:colOff>
      <xdr:row>64</xdr:row>
      <xdr:rowOff>70062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54839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145944</xdr:rowOff>
    </xdr:from>
    <xdr:to>
      <xdr:col>73</xdr:col>
      <xdr:colOff>44450</xdr:colOff>
      <xdr:row>64</xdr:row>
      <xdr:rowOff>76094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60871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3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133879</xdr:rowOff>
    </xdr:from>
    <xdr:to>
      <xdr:col>68</xdr:col>
      <xdr:colOff>203200</xdr:colOff>
      <xdr:row>64</xdr:row>
      <xdr:rowOff>64029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48806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2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101706</xdr:rowOff>
    </xdr:from>
    <xdr:to>
      <xdr:col>64</xdr:col>
      <xdr:colOff>152400</xdr:colOff>
      <xdr:row>64</xdr:row>
      <xdr:rowOff>31856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16633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年度の単年度における実質公債費比率（</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か年平均からはずれたことによるものであるが、単年度における</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年度実質公債費比率は、前年度より微減している。これは地方消費税交付金等の増加により標準税収入額等が増加したことが要因である。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引き続き、数値の改善に向けて、新規事業の必要性を検証しつつ、地方債の発行の際には、財政指標の影響を考慮しながら事業の遂行にあたる。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4711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126093</xdr:rowOff>
    </xdr:from>
    <xdr:to>
      <xdr:col>77</xdr:col>
      <xdr:colOff>44450</xdr:colOff>
      <xdr:row>39</xdr:row>
      <xdr:rowOff>160565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8126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126093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126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41</xdr:row>
      <xdr:rowOff>47474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27.0%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ポイント減少した。主な要因は、将来負担額の地方債現在高が</a:t>
          </a:r>
          <a:r>
            <a:rPr kumimoji="1" lang="en-US" altLang="ja-JP" sz="1300">
              <a:latin typeface="ＭＳ Ｐゴシック" panose="020B0600070205080204" pitchFamily="50" charset="-128"/>
              <a:ea typeface="ＭＳ Ｐゴシック" panose="020B0600070205080204" pitchFamily="50" charset="-128"/>
            </a:rPr>
            <a:t>2,225</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百万円減少したことによるものである。今後、投資的事業の取捨選択を行うことで、さらなる将来負担額の抑制に努める。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136162</xdr:rowOff>
    </xdr:from>
    <xdr:to>
      <xdr:col>81</xdr:col>
      <xdr:colOff>44450</xdr:colOff>
      <xdr:row>16</xdr:row>
      <xdr:rowOff>35379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07912"/>
          <a:ext cx="8382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35379</xdr:rowOff>
    </xdr:from>
    <xdr:to>
      <xdr:col>77</xdr:col>
      <xdr:colOff>44450</xdr:colOff>
      <xdr:row>17</xdr:row>
      <xdr:rowOff>58692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78579"/>
          <a:ext cx="889000" cy="19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58692</xdr:rowOff>
    </xdr:from>
    <xdr:to>
      <xdr:col>72</xdr:col>
      <xdr:colOff>203200</xdr:colOff>
      <xdr:row>18</xdr:row>
      <xdr:rowOff>142331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973342"/>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142331</xdr:rowOff>
    </xdr:from>
    <xdr:to>
      <xdr:col>68</xdr:col>
      <xdr:colOff>152400</xdr:colOff>
      <xdr:row>19</xdr:row>
      <xdr:rowOff>31206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2284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85362</xdr:rowOff>
    </xdr:from>
    <xdr:to>
      <xdr:col>81</xdr:col>
      <xdr:colOff>95250</xdr:colOff>
      <xdr:row>16</xdr:row>
      <xdr:rowOff>15512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57439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2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156029</xdr:rowOff>
    </xdr:from>
    <xdr:to>
      <xdr:col>77</xdr:col>
      <xdr:colOff>95250</xdr:colOff>
      <xdr:row>16</xdr:row>
      <xdr:rowOff>86179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70956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1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7892</xdr:rowOff>
    </xdr:from>
    <xdr:to>
      <xdr:col>73</xdr:col>
      <xdr:colOff>44450</xdr:colOff>
      <xdr:row>17</xdr:row>
      <xdr:rowOff>109492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94269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0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91531</xdr:rowOff>
    </xdr:from>
    <xdr:to>
      <xdr:col>68</xdr:col>
      <xdr:colOff>203200</xdr:colOff>
      <xdr:row>19</xdr:row>
      <xdr:rowOff>21681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17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6458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26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151856</xdr:rowOff>
    </xdr:from>
    <xdr:to>
      <xdr:col>64</xdr:col>
      <xdr:colOff>152400</xdr:colOff>
      <xdr:row>19</xdr:row>
      <xdr:rowOff>82006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66783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2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百万円増加したが、人件費自体も</a:t>
          </a:r>
          <a:r>
            <a:rPr kumimoji="1" lang="en-US" altLang="ja-JP" sz="1300">
              <a:latin typeface="ＭＳ Ｐゴシック" panose="020B0600070205080204" pitchFamily="50" charset="-128"/>
              <a:ea typeface="ＭＳ Ｐゴシック" panose="020B0600070205080204" pitchFamily="50" charset="-128"/>
            </a:rPr>
            <a:t>337</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p>
        <a:p>
          <a:r>
            <a:rPr kumimoji="1" lang="ja-JP" altLang="en-US" sz="1300">
              <a:latin typeface="ＭＳ Ｐゴシック" panose="020B0600070205080204" pitchFamily="50" charset="-128"/>
              <a:ea typeface="ＭＳ Ｐゴシック" panose="020B0600070205080204" pitchFamily="50" charset="-128"/>
            </a:rPr>
            <a:t>人件費が増加した主な要因は、人事院勧告による賞与等の改定により職員手当等が増加したことと、退職者数の増加による退職手当の増加が要因である。</a:t>
          </a:r>
        </a:p>
        <a:p>
          <a:r>
            <a:rPr kumimoji="1" lang="ja-JP" altLang="en-US" sz="1300">
              <a:latin typeface="ＭＳ Ｐゴシック" panose="020B0600070205080204" pitchFamily="50" charset="-128"/>
              <a:ea typeface="ＭＳ Ｐゴシック" panose="020B0600070205080204" pitchFamily="50" charset="-128"/>
            </a:rPr>
            <a:t>今後、働き方改革を進めていく中で、人件費の削減に努める。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707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707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67564</xdr:rowOff>
    </xdr:from>
    <xdr:to>
      <xdr:col>15</xdr:col>
      <xdr:colOff>98425</xdr:colOff>
      <xdr:row>41</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255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37846</xdr:rowOff>
    </xdr:from>
    <xdr:to>
      <xdr:col>11</xdr:col>
      <xdr:colOff>9525</xdr:colOff>
      <xdr:row>41</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2439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62484</xdr:rowOff>
    </xdr:from>
    <xdr:to>
      <xdr:col>24</xdr:col>
      <xdr:colOff>76200</xdr:colOff>
      <xdr:row>40</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9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16764</xdr:rowOff>
    </xdr:from>
    <xdr:to>
      <xdr:col>15</xdr:col>
      <xdr:colOff>149225</xdr:colOff>
      <xdr:row>40</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135636</xdr:rowOff>
    </xdr:from>
    <xdr:to>
      <xdr:col>11</xdr:col>
      <xdr:colOff>60325</xdr:colOff>
      <xdr:row>41</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08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158496</xdr:rowOff>
    </xdr:from>
    <xdr:to>
      <xdr:col>6</xdr:col>
      <xdr:colOff>171450</xdr:colOff>
      <xdr:row>39</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百万円増加しており、物件費自体も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百万円減少しているため、本数値は減少となっている。物件費についてはさらなる事務事業の見直しを進め、経常経費の削減に努める。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103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132443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6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18</xdr:row>
      <xdr:rowOff>159657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75643"/>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81643</xdr:rowOff>
    </xdr:from>
    <xdr:to>
      <xdr:col>69</xdr:col>
      <xdr:colOff>142875</xdr:colOff>
      <xdr:row>17</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21970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108857</xdr:rowOff>
    </xdr:from>
    <xdr:to>
      <xdr:col>65</xdr:col>
      <xdr:colOff>53975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12.0</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百万円増加したが、扶助費自体も</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扶助費が増加した主な要因として、令和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公定価格改定により</a:t>
          </a:r>
          <a:r>
            <a:rPr kumimoji="1" lang="ja-JP" altLang="en-US" sz="1300">
              <a:latin typeface="ＭＳ Ｐゴシック" panose="020B0600070205080204" pitchFamily="50" charset="-128"/>
              <a:ea typeface="ＭＳ Ｐゴシック" panose="020B0600070205080204" pitchFamily="50" charset="-128"/>
            </a:rPr>
            <a:t>施設型等給付費が増加したことである。</a:t>
          </a:r>
        </a:p>
        <a:p>
          <a:r>
            <a:rPr kumimoji="1" lang="ja-JP" altLang="en-US" sz="1300">
              <a:latin typeface="ＭＳ Ｐゴシック" panose="020B0600070205080204" pitchFamily="50" charset="-128"/>
              <a:ea typeface="ＭＳ Ｐゴシック" panose="020B0600070205080204" pitchFamily="50" charset="-128"/>
            </a:rPr>
            <a:t>扶助費については増加傾向にあることから、今後各給付事業について一層の資格審査等の適正化に努める。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111760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13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百万円増加したが、その他の数値自体も特別会計への繰出金等の増加により</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百万円増加したことで、本数値は増加している。</a:t>
          </a:r>
        </a:p>
        <a:p>
          <a:r>
            <a:rPr kumimoji="1" lang="ja-JP" altLang="en-US" sz="1300">
              <a:latin typeface="ＭＳ Ｐゴシック" panose="020B0600070205080204" pitchFamily="50" charset="-128"/>
              <a:ea typeface="ＭＳ Ｐゴシック" panose="020B0600070205080204" pitchFamily="50" charset="-128"/>
            </a:rPr>
            <a:t>今後各給付事業について一層の資格審査等の適正化をすすめる必要がある。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67128</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6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154215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154215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2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16328</xdr:rowOff>
    </xdr:from>
    <xdr:to>
      <xdr:col>74</xdr:col>
      <xdr:colOff>31750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百万円増加しており、補助費等自体も奈良県広域消防組合負担金等の減少により、</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百万円減少しているため、本数値は減少となっている。今後も、補助金交付に際して精査を行うとともに、適正な補助交付に努める。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1174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214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百万円増加しており、公債費自体も、</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百万円減少しているため、本数値は減少となっている。今後の地方債の発行の際には財政指標の影響も考慮に入れ、新規事業の起債については必要性を検討していく。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19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119380</xdr:rowOff>
    </xdr:from>
    <xdr:to>
      <xdr:col>19</xdr:col>
      <xdr:colOff>187325</xdr:colOff>
      <xdr:row>76</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4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68580</xdr:rowOff>
    </xdr:from>
    <xdr:to>
      <xdr:col>20</xdr:col>
      <xdr:colOff>38100</xdr:colOff>
      <xdr:row>76</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ポイント増加している。分母となる歳入経常一般財源が</a:t>
          </a:r>
          <a:r>
            <a:rPr kumimoji="1" lang="en-US" altLang="ja-JP" sz="1300">
              <a:latin typeface="ＭＳ Ｐゴシック" panose="020B0600070205080204" pitchFamily="50" charset="-128"/>
              <a:ea typeface="ＭＳ Ｐゴシック" panose="020B0600070205080204" pitchFamily="50" charset="-128"/>
            </a:rPr>
            <a:t>203</a:t>
          </a:r>
          <a:r>
            <a:rPr kumimoji="1" lang="ja-JP" altLang="en-US" sz="1300">
              <a:latin typeface="ＭＳ Ｐゴシック" panose="020B0600070205080204" pitchFamily="50" charset="-128"/>
              <a:ea typeface="ＭＳ Ｐゴシック" panose="020B0600070205080204" pitchFamily="50" charset="-128"/>
            </a:rPr>
            <a:t>百万円増加しており、物件費、補助費等も前年度に比べて減少しているものの、人件費、扶助費が増加しており、公債費以外の歳出は</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百万円増加していることが、本数値の増加の大きな要因と考えられる。今後も、事務事業を見直してより一層の経常経費の削減に努める。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191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76</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97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138430</xdr:rowOff>
    </xdr:from>
    <xdr:to>
      <xdr:col>73</xdr:col>
      <xdr:colOff>180975</xdr:colOff>
      <xdr:row>78</xdr:row>
      <xdr:rowOff>5080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9718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781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28527</xdr:rowOff>
    </xdr:from>
    <xdr:to>
      <xdr:col>29</xdr:col>
      <xdr:colOff>127000</xdr:colOff>
      <xdr:row>15</xdr:row>
      <xdr:rowOff>63640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47902"/>
          <a:ext cx="647700" cy="35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24663</xdr:rowOff>
    </xdr:from>
    <xdr:to>
      <xdr:col>26</xdr:col>
      <xdr:colOff>50800</xdr:colOff>
      <xdr:row>15</xdr:row>
      <xdr:rowOff>63640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644038"/>
          <a:ext cx="698500" cy="3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24663</xdr:rowOff>
    </xdr:from>
    <xdr:to>
      <xdr:col>22</xdr:col>
      <xdr:colOff>114300</xdr:colOff>
      <xdr:row>15</xdr:row>
      <xdr:rowOff>62382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44038"/>
          <a:ext cx="698500" cy="37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62382</xdr:rowOff>
    </xdr:from>
    <xdr:to>
      <xdr:col>18</xdr:col>
      <xdr:colOff>177800</xdr:colOff>
      <xdr:row>15</xdr:row>
      <xdr:rowOff>105039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681757"/>
          <a:ext cx="698500" cy="4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149177</xdr:rowOff>
    </xdr:from>
    <xdr:to>
      <xdr:col>29</xdr:col>
      <xdr:colOff>177800</xdr:colOff>
      <xdr:row>15</xdr:row>
      <xdr:rowOff>79327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9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165704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4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12840</xdr:rowOff>
    </xdr:from>
    <xdr:to>
      <xdr:col>26</xdr:col>
      <xdr:colOff>101600</xdr:colOff>
      <xdr:row>15</xdr:row>
      <xdr:rowOff>114440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3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124617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0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145313</xdr:rowOff>
    </xdr:from>
    <xdr:to>
      <xdr:col>22</xdr:col>
      <xdr:colOff>165100</xdr:colOff>
      <xdr:row>15</xdr:row>
      <xdr:rowOff>75463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593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85640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6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11582</xdr:rowOff>
    </xdr:from>
    <xdr:to>
      <xdr:col>19</xdr:col>
      <xdr:colOff>38100</xdr:colOff>
      <xdr:row>15</xdr:row>
      <xdr:rowOff>113182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63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123359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9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54239</xdr:rowOff>
    </xdr:from>
    <xdr:to>
      <xdr:col>15</xdr:col>
      <xdr:colOff>101600</xdr:colOff>
      <xdr:row>15</xdr:row>
      <xdr:rowOff>155839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67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166016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288849</xdr:rowOff>
    </xdr:from>
    <xdr:to>
      <xdr:col>29</xdr:col>
      <xdr:colOff>127000</xdr:colOff>
      <xdr:row>35</xdr:row>
      <xdr:rowOff>291478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9199"/>
          <a:ext cx="6477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291478</xdr:rowOff>
    </xdr:from>
    <xdr:to>
      <xdr:col>26</xdr:col>
      <xdr:colOff>50800</xdr:colOff>
      <xdr:row>35</xdr:row>
      <xdr:rowOff>294525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1828"/>
          <a:ext cx="698500" cy="3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294525</xdr:rowOff>
    </xdr:from>
    <xdr:to>
      <xdr:col>22</xdr:col>
      <xdr:colOff>114300</xdr:colOff>
      <xdr:row>36</xdr:row>
      <xdr:rowOff>67031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4875"/>
          <a:ext cx="698500" cy="11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32969</xdr:rowOff>
    </xdr:from>
    <xdr:to>
      <xdr:col>18</xdr:col>
      <xdr:colOff>177800</xdr:colOff>
      <xdr:row>36</xdr:row>
      <xdr:rowOff>67031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86219"/>
          <a:ext cx="698500" cy="34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238049</xdr:rowOff>
    </xdr:from>
    <xdr:to>
      <xdr:col>29</xdr:col>
      <xdr:colOff>177800</xdr:colOff>
      <xdr:row>35</xdr:row>
      <xdr:rowOff>339649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210126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2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240678</xdr:rowOff>
    </xdr:from>
    <xdr:to>
      <xdr:col>26</xdr:col>
      <xdr:colOff>101600</xdr:colOff>
      <xdr:row>35</xdr:row>
      <xdr:rowOff>342278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327055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243725</xdr:rowOff>
    </xdr:from>
    <xdr:to>
      <xdr:col>22</xdr:col>
      <xdr:colOff>165100</xdr:colOff>
      <xdr:row>36</xdr:row>
      <xdr:rowOff>2425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330102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16231</xdr:rowOff>
    </xdr:from>
    <xdr:to>
      <xdr:col>19</xdr:col>
      <xdr:colOff>38100</xdr:colOff>
      <xdr:row>36</xdr:row>
      <xdr:rowOff>117831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69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102608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5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325069</xdr:rowOff>
    </xdr:from>
    <xdr:to>
      <xdr:col>15</xdr:col>
      <xdr:colOff>101600</xdr:colOff>
      <xdr:row>36</xdr:row>
      <xdr:rowOff>83769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35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68546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1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169967</xdr:rowOff>
    </xdr:from>
    <xdr:to>
      <xdr:col>24</xdr:col>
      <xdr:colOff>63500</xdr:colOff>
      <xdr:row>35</xdr:row>
      <xdr:rowOff>74823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9267"/>
          <a:ext cx="838200" cy="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91351</xdr:rowOff>
    </xdr:from>
    <xdr:to>
      <xdr:col>19</xdr:col>
      <xdr:colOff>177800</xdr:colOff>
      <xdr:row>35</xdr:row>
      <xdr:rowOff>74823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920651"/>
          <a:ext cx="889000" cy="15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91351</xdr:rowOff>
    </xdr:from>
    <xdr:to>
      <xdr:col>15</xdr:col>
      <xdr:colOff>50800</xdr:colOff>
      <xdr:row>35</xdr:row>
      <xdr:rowOff>47025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20651"/>
          <a:ext cx="889000" cy="1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47025</xdr:rowOff>
    </xdr:from>
    <xdr:to>
      <xdr:col>10</xdr:col>
      <xdr:colOff>114300</xdr:colOff>
      <xdr:row>36</xdr:row>
      <xdr:rowOff>69360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047775"/>
          <a:ext cx="889000" cy="19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119167</xdr:rowOff>
    </xdr:from>
    <xdr:to>
      <xdr:col>24</xdr:col>
      <xdr:colOff>114300</xdr:colOff>
      <xdr:row>35</xdr:row>
      <xdr:rowOff>49317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142044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9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24023</xdr:rowOff>
    </xdr:from>
    <xdr:to>
      <xdr:col>20</xdr:col>
      <xdr:colOff>38100</xdr:colOff>
      <xdr:row>35</xdr:row>
      <xdr:rowOff>125623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2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142150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40551</xdr:rowOff>
    </xdr:from>
    <xdr:to>
      <xdr:col>15</xdr:col>
      <xdr:colOff>101600</xdr:colOff>
      <xdr:row>34</xdr:row>
      <xdr:rowOff>142151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158678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167675</xdr:rowOff>
    </xdr:from>
    <xdr:to>
      <xdr:col>10</xdr:col>
      <xdr:colOff>165100</xdr:colOff>
      <xdr:row>35</xdr:row>
      <xdr:rowOff>97825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114352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7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18560</xdr:rowOff>
    </xdr:from>
    <xdr:to>
      <xdr:col>6</xdr:col>
      <xdr:colOff>38100</xdr:colOff>
      <xdr:row>36</xdr:row>
      <xdr:rowOff>120160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136687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68149</xdr:rowOff>
    </xdr:from>
    <xdr:to>
      <xdr:col>24</xdr:col>
      <xdr:colOff>63500</xdr:colOff>
      <xdr:row>57</xdr:row>
      <xdr:rowOff>169255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40799"/>
          <a:ext cx="838200" cy="10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68149</xdr:rowOff>
    </xdr:from>
    <xdr:to>
      <xdr:col>19</xdr:col>
      <xdr:colOff>177800</xdr:colOff>
      <xdr:row>57</xdr:row>
      <xdr:rowOff>121608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40799"/>
          <a:ext cx="889000" cy="5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108431</xdr:rowOff>
    </xdr:from>
    <xdr:to>
      <xdr:col>15</xdr:col>
      <xdr:colOff>50800</xdr:colOff>
      <xdr:row>57</xdr:row>
      <xdr:rowOff>121608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1081"/>
          <a:ext cx="889000" cy="1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82060</xdr:rowOff>
    </xdr:from>
    <xdr:to>
      <xdr:col>10</xdr:col>
      <xdr:colOff>114300</xdr:colOff>
      <xdr:row>57</xdr:row>
      <xdr:rowOff>108431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54710"/>
          <a:ext cx="889000" cy="2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118455</xdr:rowOff>
    </xdr:from>
    <xdr:to>
      <xdr:col>24</xdr:col>
      <xdr:colOff>114300</xdr:colOff>
      <xdr:row>58</xdr:row>
      <xdr:rowOff>48605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96882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17349</xdr:rowOff>
    </xdr:from>
    <xdr:to>
      <xdr:col>20</xdr:col>
      <xdr:colOff>38100</xdr:colOff>
      <xdr:row>57</xdr:row>
      <xdr:rowOff>118949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110076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70808</xdr:rowOff>
    </xdr:from>
    <xdr:to>
      <xdr:col>15</xdr:col>
      <xdr:colOff>101600</xdr:colOff>
      <xdr:row>58</xdr:row>
      <xdr:rowOff>958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163535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57631</xdr:rowOff>
    </xdr:from>
    <xdr:to>
      <xdr:col>10</xdr:col>
      <xdr:colOff>165100</xdr:colOff>
      <xdr:row>57</xdr:row>
      <xdr:rowOff>159231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31260</xdr:rowOff>
    </xdr:from>
    <xdr:to>
      <xdr:col>6</xdr:col>
      <xdr:colOff>38100</xdr:colOff>
      <xdr:row>57</xdr:row>
      <xdr:rowOff>132860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149387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61976</xdr:rowOff>
    </xdr:from>
    <xdr:to>
      <xdr:col>24</xdr:col>
      <xdr:colOff>63500</xdr:colOff>
      <xdr:row>77</xdr:row>
      <xdr:rowOff>67863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3626"/>
          <a:ext cx="838200" cy="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41517</xdr:rowOff>
    </xdr:from>
    <xdr:to>
      <xdr:col>19</xdr:col>
      <xdr:colOff>177800</xdr:colOff>
      <xdr:row>77</xdr:row>
      <xdr:rowOff>61976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4316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41517</xdr:rowOff>
    </xdr:from>
    <xdr:to>
      <xdr:col>15</xdr:col>
      <xdr:colOff>50800</xdr:colOff>
      <xdr:row>77</xdr:row>
      <xdr:rowOff>62204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3167"/>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52890</xdr:rowOff>
    </xdr:from>
    <xdr:to>
      <xdr:col>10</xdr:col>
      <xdr:colOff>114300</xdr:colOff>
      <xdr:row>77</xdr:row>
      <xdr:rowOff>62204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4540"/>
          <a:ext cx="889000" cy="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17063</xdr:rowOff>
    </xdr:from>
    <xdr:to>
      <xdr:col>24</xdr:col>
      <xdr:colOff>114300</xdr:colOff>
      <xdr:row>77</xdr:row>
      <xdr:rowOff>118663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103440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3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11176</xdr:rowOff>
    </xdr:from>
    <xdr:to>
      <xdr:col>20</xdr:col>
      <xdr:colOff>38100</xdr:colOff>
      <xdr:row>77</xdr:row>
      <xdr:rowOff>112776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103903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162167</xdr:rowOff>
    </xdr:from>
    <xdr:to>
      <xdr:col>15</xdr:col>
      <xdr:colOff>101600</xdr:colOff>
      <xdr:row>77</xdr:row>
      <xdr:rowOff>92317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83444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8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11404</xdr:rowOff>
    </xdr:from>
    <xdr:to>
      <xdr:col>10</xdr:col>
      <xdr:colOff>165100</xdr:colOff>
      <xdr:row>77</xdr:row>
      <xdr:rowOff>113004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104131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2090</xdr:rowOff>
    </xdr:from>
    <xdr:to>
      <xdr:col>6</xdr:col>
      <xdr:colOff>38100</xdr:colOff>
      <xdr:row>77</xdr:row>
      <xdr:rowOff>103690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94817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89446</xdr:rowOff>
    </xdr:from>
    <xdr:to>
      <xdr:col>24</xdr:col>
      <xdr:colOff>63500</xdr:colOff>
      <xdr:row>96</xdr:row>
      <xdr:rowOff>167415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8646"/>
          <a:ext cx="838200" cy="7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84615</xdr:rowOff>
    </xdr:from>
    <xdr:to>
      <xdr:col>19</xdr:col>
      <xdr:colOff>177800</xdr:colOff>
      <xdr:row>96</xdr:row>
      <xdr:rowOff>167415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3815"/>
          <a:ext cx="889000" cy="8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84615</xdr:rowOff>
    </xdr:from>
    <xdr:to>
      <xdr:col>15</xdr:col>
      <xdr:colOff>50800</xdr:colOff>
      <xdr:row>97</xdr:row>
      <xdr:rowOff>61984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3815"/>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61984</xdr:rowOff>
    </xdr:from>
    <xdr:to>
      <xdr:col>10</xdr:col>
      <xdr:colOff>114300</xdr:colOff>
      <xdr:row>97</xdr:row>
      <xdr:rowOff>86908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92634"/>
          <a:ext cx="889000" cy="2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38646</xdr:rowOff>
    </xdr:from>
    <xdr:to>
      <xdr:col>24</xdr:col>
      <xdr:colOff>114300</xdr:colOff>
      <xdr:row>96</xdr:row>
      <xdr:rowOff>140246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17073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76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116615</xdr:rowOff>
    </xdr:from>
    <xdr:to>
      <xdr:col>20</xdr:col>
      <xdr:colOff>38100</xdr:colOff>
      <xdr:row>97</xdr:row>
      <xdr:rowOff>46765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7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37892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6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33815</xdr:rowOff>
    </xdr:from>
    <xdr:to>
      <xdr:col>15</xdr:col>
      <xdr:colOff>101600</xdr:colOff>
      <xdr:row>96</xdr:row>
      <xdr:rowOff>135415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126542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11184</xdr:rowOff>
    </xdr:from>
    <xdr:to>
      <xdr:col>10</xdr:col>
      <xdr:colOff>165100</xdr:colOff>
      <xdr:row>97</xdr:row>
      <xdr:rowOff>112784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103911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36108</xdr:rowOff>
    </xdr:from>
    <xdr:to>
      <xdr:col>6</xdr:col>
      <xdr:colOff>38100</xdr:colOff>
      <xdr:row>97</xdr:row>
      <xdr:rowOff>137708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128835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118560</xdr:rowOff>
    </xdr:from>
    <xdr:to>
      <xdr:col>55</xdr:col>
      <xdr:colOff>0</xdr:colOff>
      <xdr:row>37</xdr:row>
      <xdr:rowOff>50818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0760"/>
          <a:ext cx="838200" cy="10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118560</xdr:rowOff>
    </xdr:from>
    <xdr:to>
      <xdr:col>50</xdr:col>
      <xdr:colOff>114300</xdr:colOff>
      <xdr:row>37</xdr:row>
      <xdr:rowOff>12130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0760"/>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6579</xdr:rowOff>
    </xdr:from>
    <xdr:to>
      <xdr:col>45</xdr:col>
      <xdr:colOff>177800</xdr:colOff>
      <xdr:row>37</xdr:row>
      <xdr:rowOff>12130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21529"/>
          <a:ext cx="889000" cy="10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6579</xdr:rowOff>
    </xdr:from>
    <xdr:to>
      <xdr:col>41</xdr:col>
      <xdr:colOff>50800</xdr:colOff>
      <xdr:row>37</xdr:row>
      <xdr:rowOff>80819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21529"/>
          <a:ext cx="889000" cy="110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xdr:rowOff>
    </xdr:from>
    <xdr:to>
      <xdr:col>55</xdr:col>
      <xdr:colOff>50800</xdr:colOff>
      <xdr:row>37</xdr:row>
      <xdr:rowOff>101618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149895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67760</xdr:rowOff>
    </xdr:from>
    <xdr:to>
      <xdr:col>50</xdr:col>
      <xdr:colOff>165100</xdr:colOff>
      <xdr:row>36</xdr:row>
      <xdr:rowOff>169360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160487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132780</xdr:rowOff>
    </xdr:from>
    <xdr:to>
      <xdr:col>46</xdr:col>
      <xdr:colOff>38100</xdr:colOff>
      <xdr:row>37</xdr:row>
      <xdr:rowOff>62930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54057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127229</xdr:rowOff>
    </xdr:from>
    <xdr:to>
      <xdr:col>41</xdr:col>
      <xdr:colOff>101600</xdr:colOff>
      <xdr:row>31</xdr:row>
      <xdr:rowOff>57379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7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48506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6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30019</xdr:rowOff>
    </xdr:from>
    <xdr:to>
      <xdr:col>36</xdr:col>
      <xdr:colOff>165100</xdr:colOff>
      <xdr:row>37</xdr:row>
      <xdr:rowOff>131619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122746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168987</xdr:rowOff>
    </xdr:from>
    <xdr:to>
      <xdr:col>55</xdr:col>
      <xdr:colOff>0</xdr:colOff>
      <xdr:row>57</xdr:row>
      <xdr:rowOff>110909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70187"/>
          <a:ext cx="838200" cy="1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110909</xdr:rowOff>
    </xdr:from>
    <xdr:to>
      <xdr:col>50</xdr:col>
      <xdr:colOff>114300</xdr:colOff>
      <xdr:row>57</xdr:row>
      <xdr:rowOff>143116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83559"/>
          <a:ext cx="889000" cy="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159550</xdr:rowOff>
    </xdr:from>
    <xdr:to>
      <xdr:col>45</xdr:col>
      <xdr:colOff>177800</xdr:colOff>
      <xdr:row>57</xdr:row>
      <xdr:rowOff>143116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60750"/>
          <a:ext cx="8890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159550</xdr:rowOff>
    </xdr:from>
    <xdr:to>
      <xdr:col>41</xdr:col>
      <xdr:colOff>50800</xdr:colOff>
      <xdr:row>57</xdr:row>
      <xdr:rowOff>33451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60750"/>
          <a:ext cx="889000" cy="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118187</xdr:rowOff>
    </xdr:from>
    <xdr:to>
      <xdr:col>55</xdr:col>
      <xdr:colOff>50800</xdr:colOff>
      <xdr:row>57</xdr:row>
      <xdr:rowOff>48337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96614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60109</xdr:rowOff>
    </xdr:from>
    <xdr:to>
      <xdr:col>50</xdr:col>
      <xdr:colOff>165100</xdr:colOff>
      <xdr:row>57</xdr:row>
      <xdr:rowOff>161709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152836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92316</xdr:rowOff>
    </xdr:from>
    <xdr:to>
      <xdr:col>46</xdr:col>
      <xdr:colOff>38100</xdr:colOff>
      <xdr:row>58</xdr:row>
      <xdr:rowOff>22466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108750</xdr:rowOff>
    </xdr:from>
    <xdr:to>
      <xdr:col>41</xdr:col>
      <xdr:colOff>101600</xdr:colOff>
      <xdr:row>57</xdr:row>
      <xdr:rowOff>38900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30027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0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154101</xdr:rowOff>
    </xdr:from>
    <xdr:to>
      <xdr:col>36</xdr:col>
      <xdr:colOff>165100</xdr:colOff>
      <xdr:row>57</xdr:row>
      <xdr:rowOff>84251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75378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168618</xdr:rowOff>
    </xdr:from>
    <xdr:to>
      <xdr:col>55</xdr:col>
      <xdr:colOff>0</xdr:colOff>
      <xdr:row>78</xdr:row>
      <xdr:rowOff>25926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70268"/>
          <a:ext cx="838200" cy="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25926</xdr:rowOff>
    </xdr:from>
    <xdr:to>
      <xdr:col>50</xdr:col>
      <xdr:colOff>114300</xdr:colOff>
      <xdr:row>78</xdr:row>
      <xdr:rowOff>37973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99026"/>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xdr:rowOff>
    </xdr:from>
    <xdr:to>
      <xdr:col>45</xdr:col>
      <xdr:colOff>177800</xdr:colOff>
      <xdr:row>78</xdr:row>
      <xdr:rowOff>37973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74177"/>
          <a:ext cx="889000" cy="3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91991</xdr:rowOff>
    </xdr:from>
    <xdr:to>
      <xdr:col>41</xdr:col>
      <xdr:colOff>50800</xdr:colOff>
      <xdr:row>78</xdr:row>
      <xdr:rowOff>1077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93641"/>
          <a:ext cx="889000" cy="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117818</xdr:rowOff>
    </xdr:from>
    <xdr:to>
      <xdr:col>55</xdr:col>
      <xdr:colOff>50800</xdr:colOff>
      <xdr:row>78</xdr:row>
      <xdr:rowOff>47968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96245</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9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146576</xdr:rowOff>
    </xdr:from>
    <xdr:to>
      <xdr:col>50</xdr:col>
      <xdr:colOff>165100</xdr:colOff>
      <xdr:row>78</xdr:row>
      <xdr:rowOff>76726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67853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4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158623</xdr:rowOff>
    </xdr:from>
    <xdr:to>
      <xdr:col>46</xdr:col>
      <xdr:colOff>38100</xdr:colOff>
      <xdr:row>78</xdr:row>
      <xdr:rowOff>88773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79900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121727</xdr:rowOff>
    </xdr:from>
    <xdr:to>
      <xdr:col>41</xdr:col>
      <xdr:colOff>101600</xdr:colOff>
      <xdr:row>78</xdr:row>
      <xdr:rowOff>51877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43004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1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41191</xdr:rowOff>
    </xdr:from>
    <xdr:to>
      <xdr:col>36</xdr:col>
      <xdr:colOff>165100</xdr:colOff>
      <xdr:row>77</xdr:row>
      <xdr:rowOff>142791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133918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3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157359</xdr:rowOff>
    </xdr:from>
    <xdr:to>
      <xdr:col>55</xdr:col>
      <xdr:colOff>0</xdr:colOff>
      <xdr:row>98</xdr:row>
      <xdr:rowOff>4826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16559"/>
          <a:ext cx="838200" cy="19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4826</xdr:rowOff>
    </xdr:from>
    <xdr:to>
      <xdr:col>50</xdr:col>
      <xdr:colOff>114300</xdr:colOff>
      <xdr:row>98</xdr:row>
      <xdr:rowOff>50718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0692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162731</xdr:rowOff>
    </xdr:from>
    <xdr:to>
      <xdr:col>45</xdr:col>
      <xdr:colOff>177800</xdr:colOff>
      <xdr:row>98</xdr:row>
      <xdr:rowOff>50718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21931"/>
          <a:ext cx="889000" cy="2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162731</xdr:rowOff>
    </xdr:from>
    <xdr:to>
      <xdr:col>41</xdr:col>
      <xdr:colOff>50800</xdr:colOff>
      <xdr:row>97</xdr:row>
      <xdr:rowOff>154902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1931"/>
          <a:ext cx="889000" cy="16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106559</xdr:rowOff>
    </xdr:from>
    <xdr:to>
      <xdr:col>55</xdr:col>
      <xdr:colOff>50800</xdr:colOff>
      <xdr:row>97</xdr:row>
      <xdr:rowOff>36709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84986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125476</xdr:rowOff>
    </xdr:from>
    <xdr:to>
      <xdr:col>50</xdr:col>
      <xdr:colOff>165100</xdr:colOff>
      <xdr:row>98</xdr:row>
      <xdr:rowOff>55626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46753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171368</xdr:rowOff>
    </xdr:from>
    <xdr:to>
      <xdr:col>46</xdr:col>
      <xdr:colOff>38100</xdr:colOff>
      <xdr:row>98</xdr:row>
      <xdr:rowOff>101518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92645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111931</xdr:rowOff>
    </xdr:from>
    <xdr:to>
      <xdr:col>41</xdr:col>
      <xdr:colOff>101600</xdr:colOff>
      <xdr:row>97</xdr:row>
      <xdr:rowOff>42081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33208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104102</xdr:rowOff>
    </xdr:from>
    <xdr:to>
      <xdr:col>36</xdr:col>
      <xdr:colOff>165100</xdr:colOff>
      <xdr:row>98</xdr:row>
      <xdr:rowOff>34252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25379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90061</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6611"/>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39261</xdr:rowOff>
    </xdr:from>
    <xdr:to>
      <xdr:col>85</xdr:col>
      <xdr:colOff>177800</xdr:colOff>
      <xdr:row>39</xdr:row>
      <xdr:rowOff>140861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125638</xdr:rowOff>
    </xdr:from>
    <xdr:ext cx="313932"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0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99371</xdr:rowOff>
    </xdr:from>
    <xdr:to>
      <xdr:col>85</xdr:col>
      <xdr:colOff>127000</xdr:colOff>
      <xdr:row>76</xdr:row>
      <xdr:rowOff>28372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58121"/>
          <a:ext cx="8382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99371</xdr:rowOff>
    </xdr:from>
    <xdr:to>
      <xdr:col>81</xdr:col>
      <xdr:colOff>50800</xdr:colOff>
      <xdr:row>75</xdr:row>
      <xdr:rowOff>159931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58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159931</xdr:rowOff>
    </xdr:from>
    <xdr:to>
      <xdr:col>76</xdr:col>
      <xdr:colOff>114300</xdr:colOff>
      <xdr:row>76</xdr:row>
      <xdr:rowOff>7665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018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149873</xdr:rowOff>
    </xdr:from>
    <xdr:to>
      <xdr:col>71</xdr:col>
      <xdr:colOff>177800</xdr:colOff>
      <xdr:row>76</xdr:row>
      <xdr:rowOff>7665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008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149022</xdr:rowOff>
    </xdr:from>
    <xdr:to>
      <xdr:col>85</xdr:col>
      <xdr:colOff>177800</xdr:colOff>
      <xdr:row>76</xdr:row>
      <xdr:rowOff>79172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0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127449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48571</xdr:rowOff>
    </xdr:from>
    <xdr:to>
      <xdr:col>81</xdr:col>
      <xdr:colOff>101600</xdr:colOff>
      <xdr:row>75</xdr:row>
      <xdr:rowOff>150171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141298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109131</xdr:rowOff>
    </xdr:from>
    <xdr:to>
      <xdr:col>76</xdr:col>
      <xdr:colOff>165100</xdr:colOff>
      <xdr:row>76</xdr:row>
      <xdr:rowOff>39281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30408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128315</xdr:rowOff>
    </xdr:from>
    <xdr:to>
      <xdr:col>72</xdr:col>
      <xdr:colOff>38100</xdr:colOff>
      <xdr:row>76</xdr:row>
      <xdr:rowOff>58465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49592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99073</xdr:rowOff>
    </xdr:from>
    <xdr:to>
      <xdr:col>67</xdr:col>
      <xdr:colOff>101600</xdr:colOff>
      <xdr:row>76</xdr:row>
      <xdr:rowOff>29223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20350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97196</xdr:rowOff>
    </xdr:from>
    <xdr:to>
      <xdr:col>85</xdr:col>
      <xdr:colOff>127000</xdr:colOff>
      <xdr:row>98</xdr:row>
      <xdr:rowOff>131714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99296"/>
          <a:ext cx="838200" cy="3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97196</xdr:rowOff>
    </xdr:from>
    <xdr:to>
      <xdr:col>81</xdr:col>
      <xdr:colOff>50800</xdr:colOff>
      <xdr:row>98</xdr:row>
      <xdr:rowOff>137765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99296"/>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137765</xdr:rowOff>
    </xdr:from>
    <xdr:to>
      <xdr:col>76</xdr:col>
      <xdr:colOff>114300</xdr:colOff>
      <xdr:row>99</xdr:row>
      <xdr:rowOff>30131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39865"/>
          <a:ext cx="889000" cy="6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30131</xdr:rowOff>
    </xdr:from>
    <xdr:to>
      <xdr:col>71</xdr:col>
      <xdr:colOff>177800</xdr:colOff>
      <xdr:row>99</xdr:row>
      <xdr:rowOff>35855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7003681"/>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80914</xdr:rowOff>
    </xdr:from>
    <xdr:to>
      <xdr:col>85</xdr:col>
      <xdr:colOff>177800</xdr:colOff>
      <xdr:row>99</xdr:row>
      <xdr:rowOff>11064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167291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46396</xdr:rowOff>
    </xdr:from>
    <xdr:to>
      <xdr:col>81</xdr:col>
      <xdr:colOff>101600</xdr:colOff>
      <xdr:row>98</xdr:row>
      <xdr:rowOff>147996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139123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86965</xdr:rowOff>
    </xdr:from>
    <xdr:to>
      <xdr:col>76</xdr:col>
      <xdr:colOff>165100</xdr:colOff>
      <xdr:row>99</xdr:row>
      <xdr:rowOff>17115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8242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150781</xdr:rowOff>
    </xdr:from>
    <xdr:to>
      <xdr:col>72</xdr:col>
      <xdr:colOff>38100</xdr:colOff>
      <xdr:row>99</xdr:row>
      <xdr:rowOff>80931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72058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156505</xdr:rowOff>
    </xdr:from>
    <xdr:to>
      <xdr:col>67</xdr:col>
      <xdr:colOff>101600</xdr:colOff>
      <xdr:row>99</xdr:row>
      <xdr:rowOff>86655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77782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5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77254</xdr:rowOff>
    </xdr:from>
    <xdr:to>
      <xdr:col>116</xdr:col>
      <xdr:colOff>63500</xdr:colOff>
      <xdr:row>58</xdr:row>
      <xdr:rowOff>85560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21354"/>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72949</xdr:rowOff>
    </xdr:from>
    <xdr:to>
      <xdr:col>111</xdr:col>
      <xdr:colOff>177800</xdr:colOff>
      <xdr:row>58</xdr:row>
      <xdr:rowOff>77254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17049"/>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72949</xdr:rowOff>
    </xdr:from>
    <xdr:to>
      <xdr:col>107</xdr:col>
      <xdr:colOff>50800</xdr:colOff>
      <xdr:row>58</xdr:row>
      <xdr:rowOff>82417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17049"/>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82417</xdr:rowOff>
    </xdr:from>
    <xdr:to>
      <xdr:col>102</xdr:col>
      <xdr:colOff>114300</xdr:colOff>
      <xdr:row>58</xdr:row>
      <xdr:rowOff>82969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26517"/>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34760</xdr:rowOff>
    </xdr:from>
    <xdr:to>
      <xdr:col>116</xdr:col>
      <xdr:colOff>114300</xdr:colOff>
      <xdr:row>58</xdr:row>
      <xdr:rowOff>136360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57637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26454</xdr:rowOff>
    </xdr:from>
    <xdr:to>
      <xdr:col>112</xdr:col>
      <xdr:colOff>38100</xdr:colOff>
      <xdr:row>58</xdr:row>
      <xdr:rowOff>128054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22149</xdr:rowOff>
    </xdr:from>
    <xdr:to>
      <xdr:col>107</xdr:col>
      <xdr:colOff>101600</xdr:colOff>
      <xdr:row>58</xdr:row>
      <xdr:rowOff>123749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140276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4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31617</xdr:rowOff>
    </xdr:from>
    <xdr:to>
      <xdr:col>102</xdr:col>
      <xdr:colOff>165100</xdr:colOff>
      <xdr:row>58</xdr:row>
      <xdr:rowOff>133217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149744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5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32169</xdr:rowOff>
    </xdr:from>
    <xdr:to>
      <xdr:col>98</xdr:col>
      <xdr:colOff>38100</xdr:colOff>
      <xdr:row>58</xdr:row>
      <xdr:rowOff>133769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150296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7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155397</xdr:rowOff>
    </xdr:from>
    <xdr:to>
      <xdr:col>116</xdr:col>
      <xdr:colOff>63500</xdr:colOff>
      <xdr:row>76</xdr:row>
      <xdr:rowOff>24181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14147"/>
          <a:ext cx="8382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24181</xdr:rowOff>
    </xdr:from>
    <xdr:to>
      <xdr:col>111</xdr:col>
      <xdr:colOff>177800</xdr:colOff>
      <xdr:row>76</xdr:row>
      <xdr:rowOff>74473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5438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74473</xdr:rowOff>
    </xdr:from>
    <xdr:to>
      <xdr:col>107</xdr:col>
      <xdr:colOff>50800</xdr:colOff>
      <xdr:row>76</xdr:row>
      <xdr:rowOff>135356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04673"/>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135356</xdr:rowOff>
    </xdr:from>
    <xdr:to>
      <xdr:col>102</xdr:col>
      <xdr:colOff>114300</xdr:colOff>
      <xdr:row>77</xdr:row>
      <xdr:rowOff>6311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65556"/>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104597</xdr:rowOff>
    </xdr:from>
    <xdr:to>
      <xdr:col>116</xdr:col>
      <xdr:colOff>114300</xdr:colOff>
      <xdr:row>76</xdr:row>
      <xdr:rowOff>34748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83024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144831</xdr:rowOff>
    </xdr:from>
    <xdr:to>
      <xdr:col>112</xdr:col>
      <xdr:colOff>38100</xdr:colOff>
      <xdr:row>76</xdr:row>
      <xdr:rowOff>74981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66108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23673</xdr:rowOff>
    </xdr:from>
    <xdr:to>
      <xdr:col>107</xdr:col>
      <xdr:colOff>101600</xdr:colOff>
      <xdr:row>76</xdr:row>
      <xdr:rowOff>125273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116400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84556</xdr:rowOff>
    </xdr:from>
    <xdr:to>
      <xdr:col>102</xdr:col>
      <xdr:colOff>165100</xdr:colOff>
      <xdr:row>77</xdr:row>
      <xdr:rowOff>14706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5833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126961</xdr:rowOff>
    </xdr:from>
    <xdr:to>
      <xdr:col>98</xdr:col>
      <xdr:colOff>38100</xdr:colOff>
      <xdr:row>77</xdr:row>
      <xdr:rowOff>57111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48238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年度は退職金の減少により人件費総額は減少したが、</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年度は人事院勧告による賞与等の改定や退職金の増加により人件費総額は増加した。今後は定員管理計画に基づく適正な定員管理を引き続き行うことで人件費の抑制を図る。</a:t>
          </a:r>
        </a:p>
        <a:p>
          <a:r>
            <a:rPr kumimoji="1" lang="ja-JP" altLang="en-US" sz="1300">
              <a:latin typeface="ＭＳ Ｐゴシック" panose="020B0600070205080204" pitchFamily="50" charset="-128"/>
              <a:ea typeface="ＭＳ Ｐゴシック" panose="020B0600070205080204" pitchFamily="50" charset="-128"/>
            </a:rPr>
            <a:t>物件費について、</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年度に引き続き、類似団体の平均を下回る結果となった。</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年度はワクチン接種業務の減少や</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年度に実施した価格高騰対策支援業務の減少により物件費総額も減少する結果となった。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年度は市立小学校の長寿命化等大規模改修工事や本庁舎における本館・西棟・西館部分解体工事及び解体に伴う避難先施設改修などにより普通建設事業費総額は増加する結果となった。</a:t>
          </a:r>
        </a:p>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386,731</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531,371</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462,100</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円と、橿原市が全国や類似団体を下回っている。また、コストは扶助費</a:t>
          </a:r>
          <a:r>
            <a:rPr kumimoji="1" lang="en-US" altLang="ja-JP" sz="1300">
              <a:latin typeface="ＭＳ Ｐゴシック" panose="020B0600070205080204" pitchFamily="50" charset="-128"/>
              <a:ea typeface="ＭＳ Ｐゴシック" panose="020B0600070205080204" pitchFamily="50" charset="-128"/>
            </a:rPr>
            <a:t>(111,595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68,676</a:t>
          </a:r>
          <a:r>
            <a:rPr kumimoji="1" lang="ja-JP" altLang="en-US" sz="1300">
              <a:latin typeface="ＭＳ Ｐゴシック" panose="020B0600070205080204" pitchFamily="50" charset="-128"/>
              <a:ea typeface="ＭＳ Ｐゴシック" panose="020B0600070205080204" pitchFamily="50" charset="-128"/>
            </a:rPr>
            <a:t>円）、物件費（</a:t>
          </a:r>
          <a:r>
            <a:rPr kumimoji="1" lang="en-US" altLang="ja-JP" sz="1300">
              <a:latin typeface="ＭＳ Ｐゴシック" panose="020B0600070205080204" pitchFamily="50" charset="-128"/>
              <a:ea typeface="ＭＳ Ｐゴシック" panose="020B0600070205080204" pitchFamily="50" charset="-128"/>
            </a:rPr>
            <a:t>56,690</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を占めている。今後も、小・中学校の長寿命化等大規模改修工事や施設の老朽化対策による普通建設事業費の増加等が考えられるが、投資的事業の取捨選択を行いながら公共施設の統廃合や長寿命化を行い、物件費等の経常経費削減を実施して、歳出の増大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119,250
117,722
39.56
47,377,842
46,117,676
1,001,226
25,062,883
29,905,863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22.9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xdr:rowOff>
    </xdr:from>
    <xdr:to>
      <xdr:col>24</xdr:col>
      <xdr:colOff>63500</xdr:colOff>
      <xdr:row>34</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46318"/>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125984</xdr:rowOff>
    </xdr:from>
    <xdr:to>
      <xdr:col>19</xdr:col>
      <xdr:colOff>177800</xdr:colOff>
      <xdr:row>34</xdr:row>
      <xdr:rowOff>144272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552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129032</xdr:rowOff>
    </xdr:from>
    <xdr:to>
      <xdr:col>15</xdr:col>
      <xdr:colOff>50800</xdr:colOff>
      <xdr:row>34</xdr:row>
      <xdr:rowOff>144272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86882"/>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129032</xdr:rowOff>
    </xdr:from>
    <xdr:to>
      <xdr:col>10</xdr:col>
      <xdr:colOff>114300</xdr:colOff>
      <xdr:row>33</xdr:row>
      <xdr:rowOff>145034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8688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137668</xdr:rowOff>
    </xdr:from>
    <xdr:to>
      <xdr:col>24</xdr:col>
      <xdr:colOff>114300</xdr:colOff>
      <xdr:row>34</xdr:row>
      <xdr:rowOff>67818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160545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75184</xdr:rowOff>
    </xdr:from>
    <xdr:to>
      <xdr:col>20</xdr:col>
      <xdr:colOff>38100</xdr:colOff>
      <xdr:row>35</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0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9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93472</xdr:rowOff>
    </xdr:from>
    <xdr:to>
      <xdr:col>15</xdr:col>
      <xdr:colOff>101600</xdr:colOff>
      <xdr:row>35</xdr:row>
      <xdr:rowOff>23622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14749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78232</xdr:rowOff>
    </xdr:from>
    <xdr:to>
      <xdr:col>10</xdr:col>
      <xdr:colOff>165100</xdr:colOff>
      <xdr:row>34</xdr:row>
      <xdr:rowOff>8382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24909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94234</xdr:rowOff>
    </xdr:from>
    <xdr:to>
      <xdr:col>6</xdr:col>
      <xdr:colOff>38100</xdr:colOff>
      <xdr:row>34</xdr:row>
      <xdr:rowOff>24384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40911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38805</xdr:rowOff>
    </xdr:from>
    <xdr:to>
      <xdr:col>24</xdr:col>
      <xdr:colOff>63500</xdr:colOff>
      <xdr:row>57</xdr:row>
      <xdr:rowOff>73771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11455"/>
          <a:ext cx="838200" cy="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38805</xdr:rowOff>
    </xdr:from>
    <xdr:to>
      <xdr:col>19</xdr:col>
      <xdr:colOff>177800</xdr:colOff>
      <xdr:row>57</xdr:row>
      <xdr:rowOff>78559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1455"/>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10573</xdr:rowOff>
    </xdr:from>
    <xdr:to>
      <xdr:col>15</xdr:col>
      <xdr:colOff>50800</xdr:colOff>
      <xdr:row>57</xdr:row>
      <xdr:rowOff>78559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0323"/>
          <a:ext cx="889000" cy="4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10573</xdr:rowOff>
    </xdr:from>
    <xdr:to>
      <xdr:col>10</xdr:col>
      <xdr:colOff>114300</xdr:colOff>
      <xdr:row>57</xdr:row>
      <xdr:rowOff>122852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0323"/>
          <a:ext cx="889000" cy="45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22971</xdr:rowOff>
    </xdr:from>
    <xdr:to>
      <xdr:col>24</xdr:col>
      <xdr:colOff>114300</xdr:colOff>
      <xdr:row>57</xdr:row>
      <xdr:rowOff>124571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159455</xdr:rowOff>
    </xdr:from>
    <xdr:to>
      <xdr:col>20</xdr:col>
      <xdr:colOff>38100</xdr:colOff>
      <xdr:row>57</xdr:row>
      <xdr:rowOff>89605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80732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27759</xdr:rowOff>
    </xdr:from>
    <xdr:to>
      <xdr:col>15</xdr:col>
      <xdr:colOff>101600</xdr:colOff>
      <xdr:row>57</xdr:row>
      <xdr:rowOff>129359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120486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131223</xdr:rowOff>
    </xdr:from>
    <xdr:to>
      <xdr:col>10</xdr:col>
      <xdr:colOff>165100</xdr:colOff>
      <xdr:row>55</xdr:row>
      <xdr:rowOff>61373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8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52500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8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72052</xdr:rowOff>
    </xdr:from>
    <xdr:to>
      <xdr:col>6</xdr:col>
      <xdr:colOff>38100</xdr:colOff>
      <xdr:row>58</xdr:row>
      <xdr:rowOff>2202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164779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36624</xdr:rowOff>
    </xdr:from>
    <xdr:to>
      <xdr:col>24</xdr:col>
      <xdr:colOff>63500</xdr:colOff>
      <xdr:row>78</xdr:row>
      <xdr:rowOff>117419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09724"/>
          <a:ext cx="838200" cy="8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67120</xdr:rowOff>
    </xdr:from>
    <xdr:to>
      <xdr:col>19</xdr:col>
      <xdr:colOff>177800</xdr:colOff>
      <xdr:row>78</xdr:row>
      <xdr:rowOff>117419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440220"/>
          <a:ext cx="889000" cy="5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67120</xdr:rowOff>
    </xdr:from>
    <xdr:to>
      <xdr:col>15</xdr:col>
      <xdr:colOff>50800</xdr:colOff>
      <xdr:row>79</xdr:row>
      <xdr:rowOff>80051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40220"/>
          <a:ext cx="889000" cy="18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80051</xdr:rowOff>
    </xdr:from>
    <xdr:to>
      <xdr:col>10</xdr:col>
      <xdr:colOff>114300</xdr:colOff>
      <xdr:row>79</xdr:row>
      <xdr:rowOff>93622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624601"/>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157274</xdr:rowOff>
    </xdr:from>
    <xdr:to>
      <xdr:col>24</xdr:col>
      <xdr:colOff>114300</xdr:colOff>
      <xdr:row>78</xdr:row>
      <xdr:rowOff>87424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135701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3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66619</xdr:rowOff>
    </xdr:from>
    <xdr:to>
      <xdr:col>20</xdr:col>
      <xdr:colOff>38100</xdr:colOff>
      <xdr:row>78</xdr:row>
      <xdr:rowOff>168219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159346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3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16320</xdr:rowOff>
    </xdr:from>
    <xdr:to>
      <xdr:col>15</xdr:col>
      <xdr:colOff>101600</xdr:colOff>
      <xdr:row>78</xdr:row>
      <xdr:rowOff>117920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109047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8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29251</xdr:rowOff>
    </xdr:from>
    <xdr:to>
      <xdr:col>10</xdr:col>
      <xdr:colOff>165100</xdr:colOff>
      <xdr:row>79</xdr:row>
      <xdr:rowOff>130851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5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121978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6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42822</xdr:rowOff>
    </xdr:from>
    <xdr:to>
      <xdr:col>6</xdr:col>
      <xdr:colOff>38100</xdr:colOff>
      <xdr:row>79</xdr:row>
      <xdr:rowOff>144422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8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135549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8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159066</xdr:rowOff>
    </xdr:from>
    <xdr:to>
      <xdr:col>24</xdr:col>
      <xdr:colOff>63500</xdr:colOff>
      <xdr:row>96</xdr:row>
      <xdr:rowOff>49044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46816"/>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153547</xdr:rowOff>
    </xdr:from>
    <xdr:to>
      <xdr:col>19</xdr:col>
      <xdr:colOff>177800</xdr:colOff>
      <xdr:row>95</xdr:row>
      <xdr:rowOff>159066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41297"/>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153547</xdr:rowOff>
    </xdr:from>
    <xdr:to>
      <xdr:col>15</xdr:col>
      <xdr:colOff>50800</xdr:colOff>
      <xdr:row>97</xdr:row>
      <xdr:rowOff>62923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41297"/>
          <a:ext cx="889000" cy="2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62923</xdr:rowOff>
    </xdr:from>
    <xdr:to>
      <xdr:col>10</xdr:col>
      <xdr:colOff>114300</xdr:colOff>
      <xdr:row>97</xdr:row>
      <xdr:rowOff>87774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3573"/>
          <a:ext cx="889000" cy="2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169694</xdr:rowOff>
    </xdr:from>
    <xdr:to>
      <xdr:col>24</xdr:col>
      <xdr:colOff>114300</xdr:colOff>
      <xdr:row>96</xdr:row>
      <xdr:rowOff>99844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148121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3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108266</xdr:rowOff>
    </xdr:from>
    <xdr:to>
      <xdr:col>20</xdr:col>
      <xdr:colOff>38100</xdr:colOff>
      <xdr:row>96</xdr:row>
      <xdr:rowOff>38416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9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29543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8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102747</xdr:rowOff>
    </xdr:from>
    <xdr:to>
      <xdr:col>15</xdr:col>
      <xdr:colOff>101600</xdr:colOff>
      <xdr:row>96</xdr:row>
      <xdr:rowOff>32897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24024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12123</xdr:rowOff>
    </xdr:from>
    <xdr:to>
      <xdr:col>10</xdr:col>
      <xdr:colOff>165100</xdr:colOff>
      <xdr:row>97</xdr:row>
      <xdr:rowOff>113723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36974</xdr:rowOff>
    </xdr:from>
    <xdr:to>
      <xdr:col>6</xdr:col>
      <xdr:colOff>38100</xdr:colOff>
      <xdr:row>97</xdr:row>
      <xdr:rowOff>138574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6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129701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101600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147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xdr:rowOff>
    </xdr:from>
    <xdr:to>
      <xdr:col>50</xdr:col>
      <xdr:colOff>114300</xdr:colOff>
      <xdr:row>38</xdr:row>
      <xdr:rowOff>101600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24879"/>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xdr:rowOff>
    </xdr:from>
    <xdr:to>
      <xdr:col>45</xdr:col>
      <xdr:colOff>177800</xdr:colOff>
      <xdr:row>38</xdr:row>
      <xdr:rowOff>111506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24879"/>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51689</xdr:rowOff>
    </xdr:from>
    <xdr:to>
      <xdr:col>41</xdr:col>
      <xdr:colOff>50800</xdr:colOff>
      <xdr:row>38</xdr:row>
      <xdr:rowOff>111506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6678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135272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50800</xdr:rowOff>
    </xdr:from>
    <xdr:to>
      <xdr:col>50</xdr:col>
      <xdr:colOff>165100</xdr:colOff>
      <xdr:row>38</xdr:row>
      <xdr:rowOff>152400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143527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130429</xdr:rowOff>
    </xdr:from>
    <xdr:to>
      <xdr:col>46</xdr:col>
      <xdr:colOff>38100</xdr:colOff>
      <xdr:row>38</xdr:row>
      <xdr:rowOff>60579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51706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66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60706</xdr:rowOff>
    </xdr:from>
    <xdr:to>
      <xdr:col>41</xdr:col>
      <xdr:colOff>101600</xdr:colOff>
      <xdr:row>38</xdr:row>
      <xdr:rowOff>162306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153433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xdr:rowOff>
    </xdr:from>
    <xdr:to>
      <xdr:col>36</xdr:col>
      <xdr:colOff>165100</xdr:colOff>
      <xdr:row>38</xdr:row>
      <xdr:rowOff>102489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93616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7386</xdr:rowOff>
    </xdr:from>
    <xdr:to>
      <xdr:col>55</xdr:col>
      <xdr:colOff>0</xdr:colOff>
      <xdr:row>58</xdr:row>
      <xdr:rowOff>66136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51486"/>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66136</xdr:rowOff>
    </xdr:from>
    <xdr:to>
      <xdr:col>50</xdr:col>
      <xdr:colOff>114300</xdr:colOff>
      <xdr:row>58</xdr:row>
      <xdr:rowOff>73771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10236"/>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61976</xdr:rowOff>
    </xdr:from>
    <xdr:to>
      <xdr:col>45</xdr:col>
      <xdr:colOff>177800</xdr:colOff>
      <xdr:row>58</xdr:row>
      <xdr:rowOff>73771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06076"/>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58089</xdr:rowOff>
    </xdr:from>
    <xdr:to>
      <xdr:col>41</xdr:col>
      <xdr:colOff>50800</xdr:colOff>
      <xdr:row>58</xdr:row>
      <xdr:rowOff>61976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0218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128036</xdr:rowOff>
    </xdr:from>
    <xdr:to>
      <xdr:col>55</xdr:col>
      <xdr:colOff>50800</xdr:colOff>
      <xdr:row>58</xdr:row>
      <xdr:rowOff>58186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106463</xdr:rowOff>
    </xdr:from>
    <xdr:ext cx="469744"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15336</xdr:rowOff>
    </xdr:from>
    <xdr:to>
      <xdr:col>50</xdr:col>
      <xdr:colOff>165100</xdr:colOff>
      <xdr:row>58</xdr:row>
      <xdr:rowOff>116936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108063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22971</xdr:rowOff>
    </xdr:from>
    <xdr:to>
      <xdr:col>46</xdr:col>
      <xdr:colOff>38100</xdr:colOff>
      <xdr:row>58</xdr:row>
      <xdr:rowOff>124571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115698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11176</xdr:rowOff>
    </xdr:from>
    <xdr:to>
      <xdr:col>41</xdr:col>
      <xdr:colOff>101600</xdr:colOff>
      <xdr:row>58</xdr:row>
      <xdr:rowOff>112776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103903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xdr:rowOff>
    </xdr:from>
    <xdr:to>
      <xdr:col>36</xdr:col>
      <xdr:colOff>165100</xdr:colOff>
      <xdr:row>58</xdr:row>
      <xdr:rowOff>108889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100016</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1004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82550</xdr:rowOff>
    </xdr:from>
    <xdr:to>
      <xdr:col>55</xdr:col>
      <xdr:colOff>0</xdr:colOff>
      <xdr:row>78</xdr:row>
      <xdr:rowOff>12464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4200"/>
          <a:ext cx="838200" cy="10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124858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6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82550</xdr:rowOff>
    </xdr:from>
    <xdr:to>
      <xdr:col>50</xdr:col>
      <xdr:colOff>114300</xdr:colOff>
      <xdr:row>77</xdr:row>
      <xdr:rowOff>84589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84200"/>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31456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84589</xdr:rowOff>
    </xdr:from>
    <xdr:to>
      <xdr:col>45</xdr:col>
      <xdr:colOff>177800</xdr:colOff>
      <xdr:row>77</xdr:row>
      <xdr:rowOff>87751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86239"/>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87751</xdr:rowOff>
    </xdr:from>
    <xdr:to>
      <xdr:col>41</xdr:col>
      <xdr:colOff>50800</xdr:colOff>
      <xdr:row>78</xdr:row>
      <xdr:rowOff>8674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9401"/>
          <a:ext cx="889000" cy="9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124038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4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133114</xdr:rowOff>
    </xdr:from>
    <xdr:to>
      <xdr:col>55</xdr:col>
      <xdr:colOff>50800</xdr:colOff>
      <xdr:row>78</xdr:row>
      <xdr:rowOff>63264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155991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31750</xdr:rowOff>
    </xdr:from>
    <xdr:to>
      <xdr:col>50</xdr:col>
      <xdr:colOff>165100</xdr:colOff>
      <xdr:row>77</xdr:row>
      <xdr:rowOff>133350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149877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33789</xdr:rowOff>
    </xdr:from>
    <xdr:to>
      <xdr:col>46</xdr:col>
      <xdr:colOff>38100</xdr:colOff>
      <xdr:row>77</xdr:row>
      <xdr:rowOff>135389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151916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36951</xdr:rowOff>
    </xdr:from>
    <xdr:to>
      <xdr:col>41</xdr:col>
      <xdr:colOff>101600</xdr:colOff>
      <xdr:row>77</xdr:row>
      <xdr:rowOff>138551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155078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129324</xdr:rowOff>
    </xdr:from>
    <xdr:to>
      <xdr:col>36</xdr:col>
      <xdr:colOff>165100</xdr:colOff>
      <xdr:row>78</xdr:row>
      <xdr:rowOff>59474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76001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1702</xdr:rowOff>
    </xdr:from>
    <xdr:to>
      <xdr:col>55</xdr:col>
      <xdr:colOff>0</xdr:colOff>
      <xdr:row>97</xdr:row>
      <xdr:rowOff>24943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2352"/>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137567</xdr:rowOff>
    </xdr:from>
    <xdr:to>
      <xdr:col>50</xdr:col>
      <xdr:colOff>114300</xdr:colOff>
      <xdr:row>97</xdr:row>
      <xdr:rowOff>1702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6767"/>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115430</xdr:rowOff>
    </xdr:from>
    <xdr:to>
      <xdr:col>45</xdr:col>
      <xdr:colOff>177800</xdr:colOff>
      <xdr:row>96</xdr:row>
      <xdr:rowOff>137567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74630"/>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92202</xdr:rowOff>
    </xdr:from>
    <xdr:to>
      <xdr:col>41</xdr:col>
      <xdr:colOff>50800</xdr:colOff>
      <xdr:row>96</xdr:row>
      <xdr:rowOff>115430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1402"/>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145593</xdr:rowOff>
    </xdr:from>
    <xdr:to>
      <xdr:col>55</xdr:col>
      <xdr:colOff>50800</xdr:colOff>
      <xdr:row>97</xdr:row>
      <xdr:rowOff>75743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124020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122352</xdr:rowOff>
    </xdr:from>
    <xdr:to>
      <xdr:col>50</xdr:col>
      <xdr:colOff>165100</xdr:colOff>
      <xdr:row>97</xdr:row>
      <xdr:rowOff>52502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86767</xdr:rowOff>
    </xdr:from>
    <xdr:to>
      <xdr:col>46</xdr:col>
      <xdr:colOff>38100</xdr:colOff>
      <xdr:row>97</xdr:row>
      <xdr:rowOff>16917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8044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64630</xdr:rowOff>
    </xdr:from>
    <xdr:to>
      <xdr:col>41</xdr:col>
      <xdr:colOff>101600</xdr:colOff>
      <xdr:row>96</xdr:row>
      <xdr:rowOff>166230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157357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41402</xdr:rowOff>
    </xdr:from>
    <xdr:to>
      <xdr:col>36</xdr:col>
      <xdr:colOff>165100</xdr:colOff>
      <xdr:row>96</xdr:row>
      <xdr:rowOff>143002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134129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119253</xdr:rowOff>
    </xdr:from>
    <xdr:to>
      <xdr:col>85</xdr:col>
      <xdr:colOff>127000</xdr:colOff>
      <xdr:row>36</xdr:row>
      <xdr:rowOff>121920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9145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164592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9412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127508</xdr:rowOff>
    </xdr:from>
    <xdr:to>
      <xdr:col>76</xdr:col>
      <xdr:colOff>114300</xdr:colOff>
      <xdr:row>36</xdr:row>
      <xdr:rowOff>164592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299708"/>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127508</xdr:rowOff>
    </xdr:from>
    <xdr:to>
      <xdr:col>71</xdr:col>
      <xdr:colOff>177800</xdr:colOff>
      <xdr:row>37</xdr:row>
      <xdr:rowOff>53721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299708"/>
          <a:ext cx="889000" cy="9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68453</xdr:rowOff>
    </xdr:from>
    <xdr:to>
      <xdr:col>85</xdr:col>
      <xdr:colOff>177800</xdr:colOff>
      <xdr:row>36</xdr:row>
      <xdr:rowOff>170053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46880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163847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3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113792</xdr:rowOff>
    </xdr:from>
    <xdr:to>
      <xdr:col>76</xdr:col>
      <xdr:colOff>165100</xdr:colOff>
      <xdr:row>37</xdr:row>
      <xdr:rowOff>43942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35069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76708</xdr:rowOff>
    </xdr:from>
    <xdr:to>
      <xdr:col>72</xdr:col>
      <xdr:colOff>38100</xdr:colOff>
      <xdr:row>37</xdr:row>
      <xdr:rowOff>6858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169435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2921</xdr:rowOff>
    </xdr:from>
    <xdr:to>
      <xdr:col>67</xdr:col>
      <xdr:colOff>101600</xdr:colOff>
      <xdr:row>37</xdr:row>
      <xdr:rowOff>104521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95648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34030</xdr:rowOff>
    </xdr:from>
    <xdr:to>
      <xdr:col>85</xdr:col>
      <xdr:colOff>127000</xdr:colOff>
      <xdr:row>58</xdr:row>
      <xdr:rowOff>3359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806680"/>
          <a:ext cx="838200" cy="1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3359</xdr:rowOff>
    </xdr:from>
    <xdr:to>
      <xdr:col>81</xdr:col>
      <xdr:colOff>50800</xdr:colOff>
      <xdr:row>58</xdr:row>
      <xdr:rowOff>16351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47459"/>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129794</xdr:rowOff>
    </xdr:from>
    <xdr:to>
      <xdr:col>76</xdr:col>
      <xdr:colOff>114300</xdr:colOff>
      <xdr:row>58</xdr:row>
      <xdr:rowOff>16351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30994"/>
          <a:ext cx="889000" cy="22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129794</xdr:rowOff>
    </xdr:from>
    <xdr:to>
      <xdr:col>71</xdr:col>
      <xdr:colOff>177800</xdr:colOff>
      <xdr:row>57</xdr:row>
      <xdr:rowOff>169552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30994"/>
          <a:ext cx="889000" cy="21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154680</xdr:rowOff>
    </xdr:from>
    <xdr:to>
      <xdr:col>85</xdr:col>
      <xdr:colOff>177800</xdr:colOff>
      <xdr:row>57</xdr:row>
      <xdr:rowOff>84830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133107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124009</xdr:rowOff>
    </xdr:from>
    <xdr:to>
      <xdr:col>81</xdr:col>
      <xdr:colOff>101600</xdr:colOff>
      <xdr:row>58</xdr:row>
      <xdr:rowOff>54159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9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45286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8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137001</xdr:rowOff>
    </xdr:from>
    <xdr:to>
      <xdr:col>76</xdr:col>
      <xdr:colOff>165100</xdr:colOff>
      <xdr:row>58</xdr:row>
      <xdr:rowOff>67151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58278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78994</xdr:rowOff>
    </xdr:from>
    <xdr:to>
      <xdr:col>72</xdr:col>
      <xdr:colOff>38100</xdr:colOff>
      <xdr:row>57</xdr:row>
      <xdr:rowOff>9144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271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118752</xdr:rowOff>
    </xdr:from>
    <xdr:to>
      <xdr:col>67</xdr:col>
      <xdr:colOff>101600</xdr:colOff>
      <xdr:row>58</xdr:row>
      <xdr:rowOff>48902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9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40029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90061</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634611"/>
          <a:ext cx="8382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39261</xdr:rowOff>
    </xdr:from>
    <xdr:to>
      <xdr:col>85</xdr:col>
      <xdr:colOff>177800</xdr:colOff>
      <xdr:row>79</xdr:row>
      <xdr:rowOff>140861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125638</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98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99371</xdr:rowOff>
    </xdr:from>
    <xdr:to>
      <xdr:col>85</xdr:col>
      <xdr:colOff>127000</xdr:colOff>
      <xdr:row>96</xdr:row>
      <xdr:rowOff>28372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87121"/>
          <a:ext cx="838200" cy="10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99371</xdr:rowOff>
    </xdr:from>
    <xdr:to>
      <xdr:col>81</xdr:col>
      <xdr:colOff>50800</xdr:colOff>
      <xdr:row>95</xdr:row>
      <xdr:rowOff>159931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87121"/>
          <a:ext cx="8890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159931</xdr:rowOff>
    </xdr:from>
    <xdr:to>
      <xdr:col>76</xdr:col>
      <xdr:colOff>114300</xdr:colOff>
      <xdr:row>96</xdr:row>
      <xdr:rowOff>7665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47681"/>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149873</xdr:rowOff>
    </xdr:from>
    <xdr:to>
      <xdr:col>71</xdr:col>
      <xdr:colOff>177800</xdr:colOff>
      <xdr:row>96</xdr:row>
      <xdr:rowOff>7665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3762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149022</xdr:rowOff>
    </xdr:from>
    <xdr:to>
      <xdr:col>85</xdr:col>
      <xdr:colOff>177800</xdr:colOff>
      <xdr:row>96</xdr:row>
      <xdr:rowOff>79172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127449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1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48571</xdr:rowOff>
    </xdr:from>
    <xdr:to>
      <xdr:col>81</xdr:col>
      <xdr:colOff>101600</xdr:colOff>
      <xdr:row>95</xdr:row>
      <xdr:rowOff>150171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141298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109131</xdr:rowOff>
    </xdr:from>
    <xdr:to>
      <xdr:col>76</xdr:col>
      <xdr:colOff>165100</xdr:colOff>
      <xdr:row>96</xdr:row>
      <xdr:rowOff>39281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9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30408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48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128315</xdr:rowOff>
    </xdr:from>
    <xdr:to>
      <xdr:col>72</xdr:col>
      <xdr:colOff>38100</xdr:colOff>
      <xdr:row>96</xdr:row>
      <xdr:rowOff>58465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49592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50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99073</xdr:rowOff>
    </xdr:from>
    <xdr:to>
      <xdr:col>67</xdr:col>
      <xdr:colOff>101600</xdr:colOff>
      <xdr:row>96</xdr:row>
      <xdr:rowOff>29223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議会費について、前年度と比較すると、</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円増加しており、類似団体平均を上回る結果となった。これは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年度に行われた橿原市議会議員補欠選挙で議員定数の</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名となり、前年に比べ議員報酬が増加したためである。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教育費について、前年度と比較すると、</a:t>
          </a:r>
          <a:r>
            <a:rPr kumimoji="1" lang="en-US" altLang="ja-JP" sz="1300">
              <a:latin typeface="ＭＳ Ｐゴシック" panose="020B0600070205080204" pitchFamily="50" charset="-128"/>
              <a:ea typeface="ＭＳ Ｐゴシック" panose="020B0600070205080204" pitchFamily="50" charset="-128"/>
            </a:rPr>
            <a:t>7,390</a:t>
          </a:r>
          <a:r>
            <a:rPr kumimoji="1" lang="ja-JP" altLang="en-US" sz="1300">
              <a:latin typeface="ＭＳ Ｐゴシック" panose="020B0600070205080204" pitchFamily="50" charset="-128"/>
              <a:ea typeface="ＭＳ Ｐゴシック" panose="020B0600070205080204" pitchFamily="50" charset="-128"/>
            </a:rPr>
            <a:t>円増加している。これは市立小学校の長寿命化等大規模改修工事や新型コロナウイルス感染症対応地方創生臨時交付金を活用した取組みとして、給食無償化等の実施に伴う給付金の増加により教育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公債費について、前年度と比較すると、</a:t>
          </a:r>
          <a:r>
            <a:rPr kumimoji="1" lang="en-US" altLang="ja-JP" sz="1300">
              <a:latin typeface="ＭＳ Ｐゴシック" panose="020B0600070205080204" pitchFamily="50" charset="-128"/>
              <a:ea typeface="ＭＳ Ｐゴシック" panose="020B0600070205080204" pitchFamily="50" charset="-128"/>
            </a:rPr>
            <a:t>5,273</a:t>
          </a:r>
          <a:r>
            <a:rPr kumimoji="1" lang="ja-JP" altLang="en-US" sz="1300">
              <a:latin typeface="ＭＳ Ｐゴシック" panose="020B0600070205080204" pitchFamily="50" charset="-128"/>
              <a:ea typeface="ＭＳ Ｐゴシック" panose="020B0600070205080204" pitchFamily="50" charset="-128"/>
            </a:rPr>
            <a:t>円減少している。これは、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年度の臨時財政対策債の繰上げ償還分による減少と、地方債現在高が減少したことによる元金償還金の減少により公債費が減少したためである。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173,527</a:t>
          </a:r>
          <a:r>
            <a:rPr kumimoji="1" lang="ja-JP" altLang="en-US" sz="1300">
              <a:latin typeface="ＭＳ Ｐゴシック" panose="020B0600070205080204" pitchFamily="50" charset="-128"/>
              <a:ea typeface="ＭＳ Ｐゴシック" panose="020B0600070205080204" pitchFamily="50" charset="-128"/>
            </a:rPr>
            <a:t>円である。前年度（</a:t>
          </a:r>
          <a:r>
            <a:rPr kumimoji="1" lang="en-US" altLang="ja-JP" sz="1300">
              <a:latin typeface="ＭＳ Ｐゴシック" panose="020B0600070205080204" pitchFamily="50" charset="-128"/>
              <a:ea typeface="ＭＳ Ｐゴシック" panose="020B0600070205080204" pitchFamily="50" charset="-128"/>
            </a:rPr>
            <a:t>162,924</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10,603</a:t>
          </a:r>
          <a:r>
            <a:rPr kumimoji="1" lang="ja-JP" altLang="en-US" sz="1300">
              <a:latin typeface="ＭＳ Ｐゴシック" panose="020B0600070205080204" pitchFamily="50" charset="-128"/>
              <a:ea typeface="ＭＳ Ｐゴシック" panose="020B0600070205080204" pitchFamily="50" charset="-128"/>
            </a:rPr>
            <a:t>円増加しているが、主に物価高騰対応重点支援給付金による増加などが要因である。今後も扶助費については増加傾向であることが予想されるため、給付の適正化に努める必要がある。また、民生費以外のコスト合計については前年に比べ減少しており、引き続き扶助費以外の各事業についてもゼロベースでの見直しを図り、スクラップアンドビルドを進めることで、歳出総額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財政調整基金残高について、適切な財源の確保と歳出の精査により、取崩しを行うことはなく、</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年度決算の剰余金の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のうち、</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百万円の積立てを行い増加した。社会情勢等が不透明な中、今後も健全な行財政運営を行うために、さらなる行財政改革に努めていく。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前年度と比較すると、一般会計が大きく減少している。これは繰越金・財産収入等の減収による単年度収支の悪化などの要因が大きく寄与していると考えられる。コロナが収束し、不急の歳出の抑制を行ってきた事業規模が今後増加していく可能性があることから、各事業についてゼロベースでの見直し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47377842</v>
      </c>
      <c r="BO4" s="371"/>
      <c r="BP4" s="371"/>
      <c r="BQ4" s="371"/>
      <c r="BR4" s="371"/>
      <c r="BS4" s="371"/>
      <c r="BT4" s="371"/>
      <c r="BU4" s="372"/>
      <c r="BV4" s="370">
        <v>48762664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7.9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46117676</v>
      </c>
      <c r="BO5" s="408"/>
      <c r="BP5" s="408"/>
      <c r="BQ5" s="408"/>
      <c r="BR5" s="408"/>
      <c r="BS5" s="408"/>
      <c r="BT5" s="408"/>
      <c r="BU5" s="409"/>
      <c r="BV5" s="407">
        <v>46692891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92.1</v>
      </c>
      <c r="CU5" s="405"/>
      <c r="CV5" s="405"/>
      <c r="CW5" s="405"/>
      <c r="CX5" s="405"/>
      <c r="CY5" s="405"/>
      <c r="CZ5" s="405"/>
      <c r="DA5" s="406"/>
      <c r="DB5" s="404">
        <v>91.4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1260166</v>
      </c>
      <c r="BO6" s="408"/>
      <c r="BP6" s="408"/>
      <c r="BQ6" s="408"/>
      <c r="BR6" s="408"/>
      <c r="BS6" s="408"/>
      <c r="BT6" s="408"/>
      <c r="BU6" s="409"/>
      <c r="BV6" s="407">
        <v>2069773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v>
      </c>
      <c r="CU6" s="445"/>
      <c r="CV6" s="445"/>
      <c r="CW6" s="445"/>
      <c r="CX6" s="445"/>
      <c r="CY6" s="445"/>
      <c r="CZ6" s="445"/>
      <c r="DA6" s="446"/>
      <c r="DB6" s="444">
        <v>93.3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258940</v>
      </c>
      <c r="BO7" s="408"/>
      <c r="BP7" s="408"/>
      <c r="BQ7" s="408"/>
      <c r="BR7" s="408"/>
      <c r="BS7" s="408"/>
      <c r="BT7" s="408"/>
      <c r="BU7" s="409"/>
      <c r="BV7" s="407">
        <v>123980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25062883</v>
      </c>
      <c r="CU7" s="408"/>
      <c r="CV7" s="408"/>
      <c r="CW7" s="408"/>
      <c r="CX7" s="408"/>
      <c r="CY7" s="408"/>
      <c r="CZ7" s="408"/>
      <c r="DA7" s="409"/>
      <c r="DB7" s="407">
        <v>24630234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1001226</v>
      </c>
      <c r="BO8" s="408"/>
      <c r="BP8" s="408"/>
      <c r="BQ8" s="408"/>
      <c r="BR8" s="408"/>
      <c r="BS8" s="408"/>
      <c r="BT8" s="408"/>
      <c r="BU8" s="409"/>
      <c r="BV8" s="407">
        <v>1945793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v>
      </c>
      <c r="CU8" s="448"/>
      <c r="CV8" s="448"/>
      <c r="CW8" s="448"/>
      <c r="CX8" s="448"/>
      <c r="CY8" s="448"/>
      <c r="CZ8" s="448"/>
      <c r="DA8" s="449"/>
      <c r="DB8" s="447">
        <v>0.71</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120922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-944567</v>
      </c>
      <c r="BO9" s="408"/>
      <c r="BP9" s="408"/>
      <c r="BQ9" s="408"/>
      <c r="BR9" s="408"/>
      <c r="BS9" s="408"/>
      <c r="BT9" s="408"/>
      <c r="BU9" s="409"/>
      <c r="BV9" s="407">
        <v>-577114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12</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124111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338890</v>
      </c>
      <c r="BO10" s="408"/>
      <c r="BP10" s="408"/>
      <c r="BQ10" s="408"/>
      <c r="BR10" s="408"/>
      <c r="BS10" s="408"/>
      <c r="BT10" s="408"/>
      <c r="BU10" s="409"/>
      <c r="BV10" s="407">
        <v>1262735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515499</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119250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117722</v>
      </c>
      <c r="S13" s="492"/>
      <c r="T13" s="492"/>
      <c r="U13" s="492"/>
      <c r="V13" s="493"/>
      <c r="W13" s="423" t="s">
        <v>131</v>
      </c>
      <c r="X13" s="424"/>
      <c r="Y13" s="424"/>
      <c r="Z13" s="424"/>
      <c r="AA13" s="424"/>
      <c r="AB13" s="414"/>
      <c r="AC13" s="458">
        <v>674</v>
      </c>
      <c r="AD13" s="459"/>
      <c r="AE13" s="459"/>
      <c r="AF13" s="459"/>
      <c r="AG13" s="501"/>
      <c r="AH13" s="458">
        <v>741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-605677</v>
      </c>
      <c r="BO13" s="408"/>
      <c r="BP13" s="408"/>
      <c r="BQ13" s="408"/>
      <c r="BR13" s="408"/>
      <c r="BS13" s="408"/>
      <c r="BT13" s="408"/>
      <c r="BU13" s="409"/>
      <c r="BV13" s="407">
        <v>1201120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3.3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119985</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22.9</v>
      </c>
      <c r="CU14" s="506"/>
      <c r="CV14" s="506"/>
      <c r="CW14" s="506"/>
      <c r="CX14" s="506"/>
      <c r="CY14" s="506"/>
      <c r="CZ14" s="506"/>
      <c r="DA14" s="507"/>
      <c r="DB14" s="505">
        <v>27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118581</v>
      </c>
      <c r="S15" s="492"/>
      <c r="T15" s="492"/>
      <c r="U15" s="492"/>
      <c r="V15" s="493"/>
      <c r="W15" s="423" t="s">
        <v>137</v>
      </c>
      <c r="X15" s="424"/>
      <c r="Y15" s="424"/>
      <c r="Z15" s="424"/>
      <c r="AA15" s="424"/>
      <c r="AB15" s="414"/>
      <c r="AC15" s="458">
        <v>11238</v>
      </c>
      <c r="AD15" s="459"/>
      <c r="AE15" s="459"/>
      <c r="AF15" s="459"/>
      <c r="AG15" s="501"/>
      <c r="AH15" s="458">
        <v>12124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14621739</v>
      </c>
      <c r="BO15" s="371"/>
      <c r="BP15" s="371"/>
      <c r="BQ15" s="371"/>
      <c r="BR15" s="371"/>
      <c r="BS15" s="371"/>
      <c r="BT15" s="371"/>
      <c r="BU15" s="372"/>
      <c r="BV15" s="370">
        <v>14122357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22.3</v>
      </c>
      <c r="AD16" s="495"/>
      <c r="AE16" s="495"/>
      <c r="AF16" s="495"/>
      <c r="AG16" s="496"/>
      <c r="AH16" s="494">
        <v>23.6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20864731</v>
      </c>
      <c r="BO16" s="408"/>
      <c r="BP16" s="408"/>
      <c r="BQ16" s="408"/>
      <c r="BR16" s="408"/>
      <c r="BS16" s="408"/>
      <c r="BT16" s="408"/>
      <c r="BU16" s="409"/>
      <c r="BV16" s="407">
        <v>20262946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38531</v>
      </c>
      <c r="AD17" s="459"/>
      <c r="AE17" s="459"/>
      <c r="AF17" s="459"/>
      <c r="AG17" s="501"/>
      <c r="AH17" s="458">
        <v>38492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18584134</v>
      </c>
      <c r="BO17" s="408"/>
      <c r="BP17" s="408"/>
      <c r="BQ17" s="408"/>
      <c r="BR17" s="408"/>
      <c r="BS17" s="408"/>
      <c r="BT17" s="408"/>
      <c r="BU17" s="409"/>
      <c r="BV17" s="407">
        <v>17958502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39.56</v>
      </c>
      <c r="M18" s="531"/>
      <c r="N18" s="531"/>
      <c r="O18" s="531"/>
      <c r="P18" s="531"/>
      <c r="Q18" s="531"/>
      <c r="R18" s="532"/>
      <c r="S18" s="532"/>
      <c r="T18" s="532"/>
      <c r="U18" s="532"/>
      <c r="V18" s="533"/>
      <c r="W18" s="425"/>
      <c r="X18" s="426"/>
      <c r="Y18" s="426"/>
      <c r="Z18" s="426"/>
      <c r="AA18" s="426"/>
      <c r="AB18" s="417"/>
      <c r="AC18" s="534">
        <v>76.400000000000006</v>
      </c>
      <c r="AD18" s="535"/>
      <c r="AE18" s="535"/>
      <c r="AF18" s="535"/>
      <c r="AG18" s="536"/>
      <c r="AH18" s="534">
        <v>74.900000000000006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23566120</v>
      </c>
      <c r="BO18" s="408"/>
      <c r="BP18" s="408"/>
      <c r="BQ18" s="408"/>
      <c r="BR18" s="408"/>
      <c r="BS18" s="408"/>
      <c r="BT18" s="408"/>
      <c r="BU18" s="409"/>
      <c r="BV18" s="407">
        <v>23196611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3057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31930568</v>
      </c>
      <c r="BO19" s="408"/>
      <c r="BP19" s="408"/>
      <c r="BQ19" s="408"/>
      <c r="BR19" s="408"/>
      <c r="BS19" s="408"/>
      <c r="BT19" s="408"/>
      <c r="BU19" s="409"/>
      <c r="BV19" s="407">
        <v>32656711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51330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29905863</v>
      </c>
      <c r="BO22" s="371"/>
      <c r="BP22" s="371"/>
      <c r="BQ22" s="371"/>
      <c r="BR22" s="371"/>
      <c r="BS22" s="371"/>
      <c r="BT22" s="371"/>
      <c r="BU22" s="372"/>
      <c r="BV22" s="370">
        <v>32130583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20183040</v>
      </c>
      <c r="BO23" s="408"/>
      <c r="BP23" s="408"/>
      <c r="BQ23" s="408"/>
      <c r="BR23" s="408"/>
      <c r="BS23" s="408"/>
      <c r="BT23" s="408"/>
      <c r="BU23" s="409"/>
      <c r="BV23" s="407">
        <v>22024734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8586</v>
      </c>
      <c r="R24" s="459"/>
      <c r="S24" s="459"/>
      <c r="T24" s="459"/>
      <c r="U24" s="459"/>
      <c r="V24" s="501"/>
      <c r="W24" s="553"/>
      <c r="X24" s="554"/>
      <c r="Y24" s="555"/>
      <c r="Z24" s="457" t="s">
        <v>162</v>
      </c>
      <c r="AA24" s="437"/>
      <c r="AB24" s="437"/>
      <c r="AC24" s="437"/>
      <c r="AD24" s="437"/>
      <c r="AE24" s="437"/>
      <c r="AF24" s="437"/>
      <c r="AG24" s="438"/>
      <c r="AH24" s="458">
        <v>777</v>
      </c>
      <c r="AI24" s="459"/>
      <c r="AJ24" s="459"/>
      <c r="AK24" s="459"/>
      <c r="AL24" s="501"/>
      <c r="AM24" s="458">
        <v>2483292</v>
      </c>
      <c r="AN24" s="459"/>
      <c r="AO24" s="459"/>
      <c r="AP24" s="459"/>
      <c r="AQ24" s="459"/>
      <c r="AR24" s="501"/>
      <c r="AS24" s="458">
        <v>3196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12724357</v>
      </c>
      <c r="BO24" s="408"/>
      <c r="BP24" s="408"/>
      <c r="BQ24" s="408"/>
      <c r="BR24" s="408"/>
      <c r="BS24" s="408"/>
      <c r="BT24" s="408"/>
      <c r="BU24" s="409"/>
      <c r="BV24" s="407">
        <v>13442780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7750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37703510</v>
      </c>
      <c r="BO25" s="371"/>
      <c r="BP25" s="371"/>
      <c r="BQ25" s="371"/>
      <c r="BR25" s="371"/>
      <c r="BS25" s="371"/>
      <c r="BT25" s="371"/>
      <c r="BU25" s="372"/>
      <c r="BV25" s="370">
        <v>19519473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7060</v>
      </c>
      <c r="R26" s="459"/>
      <c r="S26" s="459"/>
      <c r="T26" s="459"/>
      <c r="U26" s="459"/>
      <c r="V26" s="501"/>
      <c r="W26" s="553"/>
      <c r="X26" s="554"/>
      <c r="Y26" s="555"/>
      <c r="Z26" s="457" t="s">
        <v>168</v>
      </c>
      <c r="AA26" s="559"/>
      <c r="AB26" s="559"/>
      <c r="AC26" s="559"/>
      <c r="AD26" s="559"/>
      <c r="AE26" s="559"/>
      <c r="AF26" s="559"/>
      <c r="AG26" s="560"/>
      <c r="AH26" s="458">
        <v>90</v>
      </c>
      <c r="AI26" s="459"/>
      <c r="AJ26" s="459"/>
      <c r="AK26" s="459"/>
      <c r="AL26" s="501"/>
      <c r="AM26" s="458">
        <v>326700</v>
      </c>
      <c r="AN26" s="459"/>
      <c r="AO26" s="459"/>
      <c r="AP26" s="459"/>
      <c r="AQ26" s="459"/>
      <c r="AR26" s="501"/>
      <c r="AS26" s="458">
        <v>3630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6220</v>
      </c>
      <c r="R27" s="459"/>
      <c r="S27" s="459"/>
      <c r="T27" s="459"/>
      <c r="U27" s="459"/>
      <c r="V27" s="501"/>
      <c r="W27" s="553"/>
      <c r="X27" s="554"/>
      <c r="Y27" s="555"/>
      <c r="Z27" s="457" t="s">
        <v>171</v>
      </c>
      <c r="AA27" s="437"/>
      <c r="AB27" s="437"/>
      <c r="AC27" s="437"/>
      <c r="AD27" s="437"/>
      <c r="AE27" s="437"/>
      <c r="AF27" s="437"/>
      <c r="AG27" s="438"/>
      <c r="AH27" s="458">
        <v>49</v>
      </c>
      <c r="AI27" s="459"/>
      <c r="AJ27" s="459"/>
      <c r="AK27" s="459"/>
      <c r="AL27" s="501"/>
      <c r="AM27" s="458">
        <v>158364</v>
      </c>
      <c r="AN27" s="459"/>
      <c r="AO27" s="459"/>
      <c r="AP27" s="459"/>
      <c r="AQ27" s="459"/>
      <c r="AR27" s="501"/>
      <c r="AS27" s="458">
        <v>3232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452023</v>
      </c>
      <c r="BO27" s="527"/>
      <c r="BP27" s="527"/>
      <c r="BQ27" s="527"/>
      <c r="BR27" s="527"/>
      <c r="BS27" s="527"/>
      <c r="BT27" s="527"/>
      <c r="BU27" s="528"/>
      <c r="BV27" s="526">
        <v>451853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5560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4256261</v>
      </c>
      <c r="BO28" s="371"/>
      <c r="BP28" s="371"/>
      <c r="BQ28" s="371"/>
      <c r="BR28" s="371"/>
      <c r="BS28" s="371"/>
      <c r="BT28" s="371"/>
      <c r="BU28" s="372"/>
      <c r="BV28" s="370">
        <v>3917371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21</v>
      </c>
      <c r="M29" s="459"/>
      <c r="N29" s="459"/>
      <c r="O29" s="459"/>
      <c r="P29" s="501"/>
      <c r="Q29" s="458">
        <v>5090</v>
      </c>
      <c r="R29" s="459"/>
      <c r="S29" s="459"/>
      <c r="T29" s="459"/>
      <c r="U29" s="459"/>
      <c r="V29" s="501"/>
      <c r="W29" s="556"/>
      <c r="X29" s="557"/>
      <c r="Y29" s="558"/>
      <c r="Z29" s="457" t="s">
        <v>177</v>
      </c>
      <c r="AA29" s="437"/>
      <c r="AB29" s="437"/>
      <c r="AC29" s="437"/>
      <c r="AD29" s="437"/>
      <c r="AE29" s="437"/>
      <c r="AF29" s="437"/>
      <c r="AG29" s="438"/>
      <c r="AH29" s="458">
        <v>826</v>
      </c>
      <c r="AI29" s="459"/>
      <c r="AJ29" s="459"/>
      <c r="AK29" s="459"/>
      <c r="AL29" s="501"/>
      <c r="AM29" s="458">
        <v>2641656</v>
      </c>
      <c r="AN29" s="459"/>
      <c r="AO29" s="459"/>
      <c r="AP29" s="459"/>
      <c r="AQ29" s="459"/>
      <c r="AR29" s="501"/>
      <c r="AS29" s="458">
        <v>3198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176091</v>
      </c>
      <c r="BO29" s="408"/>
      <c r="BP29" s="408"/>
      <c r="BQ29" s="408"/>
      <c r="BR29" s="408"/>
      <c r="BS29" s="408"/>
      <c r="BT29" s="408"/>
      <c r="BU29" s="409"/>
      <c r="BV29" s="407">
        <v>42152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4792197</v>
      </c>
      <c r="BO30" s="527"/>
      <c r="BP30" s="527"/>
      <c r="BQ30" s="527"/>
      <c r="BR30" s="527"/>
      <c r="BS30" s="527"/>
      <c r="BT30" s="527"/>
      <c r="BU30" s="528"/>
      <c r="BV30" s="526">
        <v>4403148</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上水道事業</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橿原市土地開発公社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飛鳥広域行政事務組合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奈良県住宅新築資金等貸付金回収管理組合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QU6USV9U8a9JTabacr9i2YvUZF9ki7HSmRWZJdrDuKn9yZSZTxoHzAJjK8/v2UK3i+hY0rbsmMswb1/3qZ86Q==" saltValue="Ie7eYK54X4ayHX6Qm0zK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530</v>
      </c>
      <c r="D34" s="1151"/>
      <c r="E34" s="1152"/>
      <c r="F34" s="32">
        <v>12.97</v>
      </c>
      <c r="G34" s="33">
        <v>12.68</v>
      </c>
      <c r="H34" s="33">
        <v>11.7</v>
      </c>
      <c r="I34" s="33">
        <v>12.06</v>
      </c>
      <c r="J34" s="34">
        <v>11.74</v>
      </c>
      <c r="K34" s="22"/>
      <c r="L34" s="22"/>
      <c r="M34" s="22"/>
      <c r="N34" s="22"/>
      <c r="O34" s="22"/>
      <c r="P34" s="22"/>
    </row>
    <row r="35" spans="1:16" ht="39" customHeight="1" x14ac:dyDescent="0.2">
      <c r="A35" s="22"/>
      <c r="B35" s="35"/>
      <c r="C35" s="1145" t="s">
        <v>531</v>
      </c>
      <c r="D35" s="1146"/>
      <c r="E35" s="1147"/>
      <c r="F35" s="36">
        <v>2</v>
      </c>
      <c r="G35" s="37">
        <v>2</v>
      </c>
      <c r="H35" s="37">
        <v>3.28</v>
      </c>
      <c r="I35" s="37">
        <v>5.16</v>
      </c>
      <c r="J35" s="38">
        <v>6.59</v>
      </c>
      <c r="K35" s="22"/>
      <c r="L35" s="22"/>
      <c r="M35" s="22"/>
      <c r="N35" s="22"/>
      <c r="O35" s="22"/>
      <c r="P35" s="22"/>
    </row>
    <row r="36" spans="1:16" ht="39" customHeight="1" x14ac:dyDescent="0.2">
      <c r="A36" s="22"/>
      <c r="B36" s="35"/>
      <c r="C36" s="1145" t="s">
        <v>532</v>
      </c>
      <c r="D36" s="1146"/>
      <c r="E36" s="1147"/>
      <c r="F36" s="36">
        <v>1.58</v>
      </c>
      <c r="G36" s="37">
        <v>5.0199999999999996</v>
      </c>
      <c r="H36" s="37">
        <v>9.98</v>
      </c>
      <c r="I36" s="37">
        <v>7.9</v>
      </c>
      <c r="J36" s="38">
        <v>3.99</v>
      </c>
      <c r="K36" s="22"/>
      <c r="L36" s="22"/>
      <c r="M36" s="22"/>
      <c r="N36" s="22"/>
      <c r="O36" s="22"/>
      <c r="P36" s="22"/>
    </row>
    <row r="37" spans="1:16" ht="39" customHeight="1" x14ac:dyDescent="0.2">
      <c r="A37" s="22"/>
      <c r="B37" s="35"/>
      <c r="C37" s="1145" t="s">
        <v>533</v>
      </c>
      <c r="D37" s="1146"/>
      <c r="E37" s="1147"/>
      <c r="F37" s="36">
        <v>1.07</v>
      </c>
      <c r="G37" s="37">
        <v>1.82</v>
      </c>
      <c r="H37" s="37">
        <v>2.16</v>
      </c>
      <c r="I37" s="37">
        <v>2.71</v>
      </c>
      <c r="J37" s="38">
        <v>2.8</v>
      </c>
      <c r="K37" s="22"/>
      <c r="L37" s="22"/>
      <c r="M37" s="22"/>
      <c r="N37" s="22"/>
      <c r="O37" s="22"/>
      <c r="P37" s="22"/>
    </row>
    <row r="38" spans="1:16" ht="39" customHeight="1" x14ac:dyDescent="0.2">
      <c r="A38" s="22"/>
      <c r="B38" s="35"/>
      <c r="C38" s="1145" t="s">
        <v>534</v>
      </c>
      <c r="D38" s="1146"/>
      <c r="E38" s="1147"/>
      <c r="F38" s="36">
        <v>0.77</v>
      </c>
      <c r="G38" s="37">
        <v>1.22</v>
      </c>
      <c r="H38" s="37">
        <v>1.1399999999999999</v>
      </c>
      <c r="I38" s="37">
        <v>0.97</v>
      </c>
      <c r="J38" s="38">
        <v>1.31</v>
      </c>
      <c r="K38" s="22"/>
      <c r="L38" s="22"/>
      <c r="M38" s="22"/>
      <c r="N38" s="22"/>
      <c r="O38" s="22"/>
      <c r="P38" s="22"/>
    </row>
    <row r="39" spans="1:16" ht="39" customHeight="1" x14ac:dyDescent="0.2">
      <c r="A39" s="22"/>
      <c r="B39" s="35"/>
      <c r="C39" s="1145" t="s">
        <v>535</v>
      </c>
      <c r="D39" s="1146"/>
      <c r="E39" s="1147"/>
      <c r="F39" s="36">
        <v>0.01</v>
      </c>
      <c r="G39" s="37">
        <v>0.01</v>
      </c>
      <c r="H39" s="37">
        <v>0.01</v>
      </c>
      <c r="I39" s="37">
        <v>0.01</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537</v>
      </c>
      <c r="D43" s="1149"/>
      <c r="E43" s="1150"/>
      <c r="F43" s="41">
        <v>0</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u7DNoUuqC3xB5TV6krp4GXEPOOqIJ3taIpMQjojmMiPnKqATCwnIwgHallH5dFd9D1GOohUBDXdXj118rmzEA==" saltValue="yVyzE4XoYNrz6oNTPSot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S55" sqref="S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3709</v>
      </c>
      <c r="L45" s="60">
        <v>3508</v>
      </c>
      <c r="M45" s="60">
        <v>3607</v>
      </c>
      <c r="N45" s="60">
        <v>3458</v>
      </c>
      <c r="O45" s="61">
        <v>3320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484</v>
      </c>
      <c r="L46" s="64" t="s">
        <v>484</v>
      </c>
      <c r="M46" s="64" t="s">
        <v>484</v>
      </c>
      <c r="N46" s="64" t="s">
        <v>484</v>
      </c>
      <c r="O46" s="65" t="s">
        <v>484</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484</v>
      </c>
      <c r="L47" s="64" t="s">
        <v>484</v>
      </c>
      <c r="M47" s="64" t="s">
        <v>484</v>
      </c>
      <c r="N47" s="64" t="s">
        <v>484</v>
      </c>
      <c r="O47" s="65" t="s">
        <v>484</v>
      </c>
      <c r="P47" s="48"/>
      <c r="Q47" s="48"/>
      <c r="R47" s="48"/>
      <c r="S47" s="48"/>
      <c r="T47" s="48"/>
      <c r="U47" s="48"/>
    </row>
    <row r="48" spans="1:21" ht="30.75" customHeight="1" x14ac:dyDescent="0.2">
      <c r="A48" s="48"/>
      <c r="B48" s="1155"/>
      <c r="C48" s="1156"/>
      <c r="D48" s="62"/>
      <c r="E48" s="1161" t="s">
        <v>13</v>
      </c>
      <c r="F48" s="1161"/>
      <c r="G48" s="1161"/>
      <c r="H48" s="1161"/>
      <c r="I48" s="1161"/>
      <c r="J48" s="1162"/>
      <c r="K48" s="63">
        <v>793</v>
      </c>
      <c r="L48" s="64">
        <v>717</v>
      </c>
      <c r="M48" s="64">
        <v>703</v>
      </c>
      <c r="N48" s="64">
        <v>746</v>
      </c>
      <c r="O48" s="65">
        <v>746</v>
      </c>
      <c r="P48" s="48"/>
      <c r="Q48" s="48"/>
      <c r="R48" s="48"/>
      <c r="S48" s="48"/>
      <c r="T48" s="48"/>
      <c r="U48" s="48"/>
    </row>
    <row r="49" spans="1:21" ht="30.75" customHeight="1" x14ac:dyDescent="0.2">
      <c r="A49" s="48"/>
      <c r="B49" s="1155"/>
      <c r="C49" s="1156"/>
      <c r="D49" s="62"/>
      <c r="E49" s="1161" t="s">
        <v>14</v>
      </c>
      <c r="F49" s="1161"/>
      <c r="G49" s="1161"/>
      <c r="H49" s="1161"/>
      <c r="I49" s="1161"/>
      <c r="J49" s="1162"/>
      <c r="K49" s="63">
        <v>92</v>
      </c>
      <c r="L49" s="64">
        <v>100</v>
      </c>
      <c r="M49" s="64">
        <v>93</v>
      </c>
      <c r="N49" s="64">
        <v>93</v>
      </c>
      <c r="O49" s="65">
        <v>96</v>
      </c>
      <c r="P49" s="48"/>
      <c r="Q49" s="48"/>
      <c r="R49" s="48"/>
      <c r="S49" s="48"/>
      <c r="T49" s="48"/>
      <c r="U49" s="48"/>
    </row>
    <row r="50" spans="1:21" ht="30.75" customHeight="1" x14ac:dyDescent="0.2">
      <c r="A50" s="48"/>
      <c r="B50" s="1155"/>
      <c r="C50" s="1156"/>
      <c r="D50" s="62"/>
      <c r="E50" s="1161" t="s">
        <v>15</v>
      </c>
      <c r="F50" s="1161"/>
      <c r="G50" s="1161"/>
      <c r="H50" s="1161"/>
      <c r="I50" s="1161"/>
      <c r="J50" s="1162"/>
      <c r="K50" s="63">
        <v>233</v>
      </c>
      <c r="L50" s="64">
        <v>233</v>
      </c>
      <c r="M50" s="64">
        <v>234</v>
      </c>
      <c r="N50" s="64">
        <v>243</v>
      </c>
      <c r="O50" s="65">
        <v>243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484</v>
      </c>
      <c r="L51" s="64" t="s">
        <v>484</v>
      </c>
      <c r="M51" s="64" t="s">
        <v>484</v>
      </c>
      <c r="N51" s="64" t="s">
        <v>484</v>
      </c>
      <c r="O51" s="65" t="s">
        <v>484</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4222</v>
      </c>
      <c r="L52" s="64">
        <v>4064</v>
      </c>
      <c r="M52" s="64">
        <v>3781</v>
      </c>
      <c r="N52" s="64">
        <v>3679</v>
      </c>
      <c r="O52" s="65">
        <v>3541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605</v>
      </c>
      <c r="L53" s="69">
        <v>494</v>
      </c>
      <c r="M53" s="69">
        <v>856</v>
      </c>
      <c r="N53" s="69">
        <v>861</v>
      </c>
      <c r="O53" s="70">
        <v>864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uGEaJLuZ0/P5/eq4FQkQmHI+fBcvRdP/YveIi7+TyIn0FrfleE/Ak3WFCsuuT48UQrXUX2sCOfXQs218qelvQ==" saltValue="bLGoi+UYkTefTommwJLn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L51" sqref="L51"/>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55">
        <v>36535</v>
      </c>
      <c r="J41" s="356">
        <v>36323</v>
      </c>
      <c r="K41" s="356">
        <v>35194</v>
      </c>
      <c r="L41" s="356">
        <v>32131</v>
      </c>
      <c r="M41" s="357">
        <v>29906</v>
      </c>
    </row>
    <row r="42" spans="2:13" ht="27.75" customHeight="1" x14ac:dyDescent="0.2">
      <c r="B42" s="1186"/>
      <c r="C42" s="1187"/>
      <c r="D42" s="106"/>
      <c r="E42" s="1192" t="s">
        <v>32</v>
      </c>
      <c r="F42" s="1192"/>
      <c r="G42" s="1192"/>
      <c r="H42" s="1193"/>
      <c r="I42" s="358">
        <v>4044</v>
      </c>
      <c r="J42" s="359">
        <v>3962</v>
      </c>
      <c r="K42" s="359">
        <v>3559</v>
      </c>
      <c r="L42" s="359">
        <v>3316</v>
      </c>
      <c r="M42" s="360">
        <v>3073</v>
      </c>
    </row>
    <row r="43" spans="2:13" ht="27.75" customHeight="1" x14ac:dyDescent="0.2">
      <c r="B43" s="1186"/>
      <c r="C43" s="1187"/>
      <c r="D43" s="106"/>
      <c r="E43" s="1192" t="s">
        <v>33</v>
      </c>
      <c r="F43" s="1192"/>
      <c r="G43" s="1192"/>
      <c r="H43" s="1193"/>
      <c r="I43" s="358">
        <v>9901</v>
      </c>
      <c r="J43" s="359">
        <v>8875</v>
      </c>
      <c r="K43" s="359">
        <v>8252</v>
      </c>
      <c r="L43" s="359">
        <v>8509</v>
      </c>
      <c r="M43" s="360">
        <v>8790</v>
      </c>
    </row>
    <row r="44" spans="2:13" ht="27.75" customHeight="1" x14ac:dyDescent="0.2">
      <c r="B44" s="1186"/>
      <c r="C44" s="1187"/>
      <c r="D44" s="106"/>
      <c r="E44" s="1192" t="s">
        <v>34</v>
      </c>
      <c r="F44" s="1192"/>
      <c r="G44" s="1192"/>
      <c r="H44" s="1193"/>
      <c r="I44" s="358">
        <v>388</v>
      </c>
      <c r="J44" s="359">
        <v>398</v>
      </c>
      <c r="K44" s="359">
        <v>427</v>
      </c>
      <c r="L44" s="359">
        <v>417</v>
      </c>
      <c r="M44" s="360">
        <v>388</v>
      </c>
    </row>
    <row r="45" spans="2:13" ht="27.75" customHeight="1" x14ac:dyDescent="0.2">
      <c r="B45" s="1186"/>
      <c r="C45" s="1187"/>
      <c r="D45" s="106"/>
      <c r="E45" s="1192" t="s">
        <v>35</v>
      </c>
      <c r="F45" s="1192"/>
      <c r="G45" s="1192"/>
      <c r="H45" s="1193"/>
      <c r="I45" s="358">
        <v>5104</v>
      </c>
      <c r="J45" s="359">
        <v>5426</v>
      </c>
      <c r="K45" s="359">
        <v>5470</v>
      </c>
      <c r="L45" s="359">
        <v>5585</v>
      </c>
      <c r="M45" s="360">
        <v>5710</v>
      </c>
    </row>
    <row r="46" spans="2:13" ht="27.75" customHeight="1" x14ac:dyDescent="0.2">
      <c r="B46" s="1186"/>
      <c r="C46" s="1187"/>
      <c r="D46" s="107"/>
      <c r="E46" s="1192" t="s">
        <v>36</v>
      </c>
      <c r="F46" s="1192"/>
      <c r="G46" s="1192"/>
      <c r="H46" s="1193"/>
      <c r="I46" s="358">
        <v>3352</v>
      </c>
      <c r="J46" s="359">
        <v>2920</v>
      </c>
      <c r="K46" s="359">
        <v>2876</v>
      </c>
      <c r="L46" s="359">
        <v>2610</v>
      </c>
      <c r="M46" s="360">
        <v>2375</v>
      </c>
    </row>
    <row r="47" spans="2:13" ht="27.75" customHeight="1" x14ac:dyDescent="0.2">
      <c r="B47" s="1186"/>
      <c r="C47" s="1187"/>
      <c r="D47" s="108"/>
      <c r="E47" s="1194" t="s">
        <v>37</v>
      </c>
      <c r="F47" s="1195"/>
      <c r="G47" s="1195"/>
      <c r="H47" s="1196"/>
      <c r="I47" s="358" t="s">
        <v>484</v>
      </c>
      <c r="J47" s="359" t="s">
        <v>484</v>
      </c>
      <c r="K47" s="359" t="s">
        <v>484</v>
      </c>
      <c r="L47" s="359" t="s">
        <v>484</v>
      </c>
      <c r="M47" s="360" t="s">
        <v>484</v>
      </c>
    </row>
    <row r="48" spans="2:13" ht="27.75" customHeight="1" x14ac:dyDescent="0.2">
      <c r="B48" s="1186"/>
      <c r="C48" s="1187"/>
      <c r="D48" s="106"/>
      <c r="E48" s="1192" t="s">
        <v>38</v>
      </c>
      <c r="F48" s="1192"/>
      <c r="G48" s="1192"/>
      <c r="H48" s="1193"/>
      <c r="I48" s="358" t="s">
        <v>484</v>
      </c>
      <c r="J48" s="359" t="s">
        <v>484</v>
      </c>
      <c r="K48" s="359" t="s">
        <v>484</v>
      </c>
      <c r="L48" s="359" t="s">
        <v>484</v>
      </c>
      <c r="M48" s="360" t="s">
        <v>484</v>
      </c>
    </row>
    <row r="49" spans="2:13" ht="27.75" customHeight="1" x14ac:dyDescent="0.2">
      <c r="B49" s="1188"/>
      <c r="C49" s="1189"/>
      <c r="D49" s="106"/>
      <c r="E49" s="1192" t="s">
        <v>39</v>
      </c>
      <c r="F49" s="1192"/>
      <c r="G49" s="1192"/>
      <c r="H49" s="1193"/>
      <c r="I49" s="358" t="s">
        <v>484</v>
      </c>
      <c r="J49" s="359" t="s">
        <v>484</v>
      </c>
      <c r="K49" s="359" t="s">
        <v>484</v>
      </c>
      <c r="L49" s="359" t="s">
        <v>484</v>
      </c>
      <c r="M49" s="360" t="s">
        <v>484</v>
      </c>
    </row>
    <row r="50" spans="2:13" ht="27.75" customHeight="1" x14ac:dyDescent="0.2">
      <c r="B50" s="1197" t="s">
        <v>40</v>
      </c>
      <c r="C50" s="1198"/>
      <c r="D50" s="109"/>
      <c r="E50" s="1192" t="s">
        <v>41</v>
      </c>
      <c r="F50" s="1192"/>
      <c r="G50" s="1192"/>
      <c r="H50" s="1193"/>
      <c r="I50" s="358">
        <v>6429</v>
      </c>
      <c r="J50" s="359">
        <v>6159</v>
      </c>
      <c r="K50" s="359">
        <v>7182</v>
      </c>
      <c r="L50" s="359">
        <v>8691</v>
      </c>
      <c r="M50" s="360">
        <v>9677</v>
      </c>
    </row>
    <row r="51" spans="2:13" ht="27.75" customHeight="1" x14ac:dyDescent="0.2">
      <c r="B51" s="1186"/>
      <c r="C51" s="1187"/>
      <c r="D51" s="106"/>
      <c r="E51" s="1192" t="s">
        <v>42</v>
      </c>
      <c r="F51" s="1192"/>
      <c r="G51" s="1192"/>
      <c r="H51" s="1193"/>
      <c r="I51" s="358">
        <v>7534</v>
      </c>
      <c r="J51" s="359">
        <v>7558</v>
      </c>
      <c r="K51" s="359">
        <v>8139</v>
      </c>
      <c r="L51" s="359">
        <v>7846</v>
      </c>
      <c r="M51" s="360">
        <v>7351</v>
      </c>
    </row>
    <row r="52" spans="2:13" ht="27.75" customHeight="1" x14ac:dyDescent="0.2">
      <c r="B52" s="1188"/>
      <c r="C52" s="1189"/>
      <c r="D52" s="106"/>
      <c r="E52" s="1192" t="s">
        <v>43</v>
      </c>
      <c r="F52" s="1192"/>
      <c r="G52" s="1192"/>
      <c r="H52" s="1193"/>
      <c r="I52" s="358">
        <v>33642</v>
      </c>
      <c r="J52" s="359">
        <v>32934</v>
      </c>
      <c r="K52" s="359">
        <v>31868</v>
      </c>
      <c r="L52" s="359">
        <v>30118</v>
      </c>
      <c r="M52" s="360">
        <v>28088</v>
      </c>
    </row>
    <row r="53" spans="2:13" ht="27.75" customHeight="1" thickBot="1" x14ac:dyDescent="0.25">
      <c r="B53" s="1199" t="s">
        <v>19</v>
      </c>
      <c r="C53" s="1200"/>
      <c r="D53" s="110"/>
      <c r="E53" s="1201" t="s">
        <v>44</v>
      </c>
      <c r="F53" s="1201"/>
      <c r="G53" s="1201"/>
      <c r="H53" s="1202"/>
      <c r="I53" s="361">
        <v>11720</v>
      </c>
      <c r="J53" s="362">
        <v>11252</v>
      </c>
      <c r="K53" s="362">
        <v>8587</v>
      </c>
      <c r="L53" s="362">
        <v>5912</v>
      </c>
      <c r="M53" s="363">
        <v>5126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xmWu6/A5zDkfdt4sgAWLUKTmKvJzPtSXDDf26SJnnBmF+eJ6l52kYHbrc44qWBtm4DFdfVNPRX80AiRAEsaWA==" saltValue="DHXCqWdh/zwM9tdO6e2e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59" sqref="H5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1" t="s">
        <v>46</v>
      </c>
      <c r="D55" s="1211"/>
      <c r="E55" s="1212"/>
      <c r="F55" s="122">
        <v>2655</v>
      </c>
      <c r="G55" s="122">
        <v>3917</v>
      </c>
      <c r="H55" s="123">
        <v>4256</v>
      </c>
    </row>
    <row r="56" spans="2:8" ht="52.5" customHeight="1" x14ac:dyDescent="0.2">
      <c r="B56" s="124"/>
      <c r="C56" s="1213" t="s">
        <v>47</v>
      </c>
      <c r="D56" s="1213"/>
      <c r="E56" s="1214"/>
      <c r="F56" s="125">
        <v>559</v>
      </c>
      <c r="G56" s="125">
        <v>42</v>
      </c>
      <c r="H56" s="126">
        <v>176</v>
      </c>
    </row>
    <row r="57" spans="2:8" ht="53.25" customHeight="1" x14ac:dyDescent="0.2">
      <c r="B57" s="124"/>
      <c r="C57" s="1215" t="s">
        <v>48</v>
      </c>
      <c r="D57" s="1215"/>
      <c r="E57" s="1216"/>
      <c r="F57" s="127">
        <v>3907</v>
      </c>
      <c r="G57" s="127">
        <v>4403</v>
      </c>
      <c r="H57" s="128">
        <v>4792</v>
      </c>
    </row>
    <row r="58" spans="2:8" ht="45.75" customHeight="1" x14ac:dyDescent="0.2">
      <c r="B58" s="129"/>
      <c r="C58" s="1203" t="s">
        <v>551</v>
      </c>
      <c r="D58" s="1204"/>
      <c r="E58" s="1205"/>
      <c r="F58" s="130">
        <v>3290</v>
      </c>
      <c r="G58" s="130">
        <v>3229</v>
      </c>
      <c r="H58" s="131">
        <v>3452</v>
      </c>
    </row>
    <row r="59" spans="2:8" ht="45.75" customHeight="1" x14ac:dyDescent="0.2">
      <c r="B59" s="129"/>
      <c r="C59" s="1203" t="s">
        <v>554</v>
      </c>
      <c r="D59" s="1204"/>
      <c r="E59" s="1205"/>
      <c r="F59" s="130">
        <v>516</v>
      </c>
      <c r="G59" s="130">
        <v>808</v>
      </c>
      <c r="H59" s="131">
        <v>782</v>
      </c>
    </row>
    <row r="60" spans="2:8" ht="45.75" customHeight="1" x14ac:dyDescent="0.2">
      <c r="B60" s="129"/>
      <c r="C60" s="1203" t="s">
        <v>552</v>
      </c>
      <c r="D60" s="1204"/>
      <c r="E60" s="1205"/>
      <c r="F60" s="130" t="s">
        <v>553</v>
      </c>
      <c r="G60" s="130">
        <v>221</v>
      </c>
      <c r="H60" s="131">
        <v>418</v>
      </c>
    </row>
    <row r="61" spans="2:8" ht="45.75" customHeight="1" x14ac:dyDescent="0.2">
      <c r="B61" s="129"/>
      <c r="C61" s="1203" t="s">
        <v>555</v>
      </c>
      <c r="D61" s="1204"/>
      <c r="E61" s="1205"/>
      <c r="F61" s="130" t="s">
        <v>553</v>
      </c>
      <c r="G61" s="130">
        <v>43</v>
      </c>
      <c r="H61" s="131">
        <v>43</v>
      </c>
    </row>
    <row r="62" spans="2:8" ht="45.75" customHeight="1" thickBot="1" x14ac:dyDescent="0.25">
      <c r="B62" s="132"/>
      <c r="C62" s="1206" t="s">
        <v>556</v>
      </c>
      <c r="D62" s="1207"/>
      <c r="E62" s="1208"/>
      <c r="F62" s="133">
        <v>37</v>
      </c>
      <c r="G62" s="133">
        <v>37</v>
      </c>
      <c r="H62" s="134">
        <v>37</v>
      </c>
    </row>
    <row r="63" spans="2:8" ht="52.5" customHeight="1" thickBot="1" x14ac:dyDescent="0.25">
      <c r="B63" s="135"/>
      <c r="C63" s="1209" t="s">
        <v>49</v>
      </c>
      <c r="D63" s="1209"/>
      <c r="E63" s="1210"/>
      <c r="F63" s="136">
        <v>7120</v>
      </c>
      <c r="G63" s="136">
        <v>8363</v>
      </c>
      <c r="H63" s="137">
        <v>9225</v>
      </c>
    </row>
    <row r="64" spans="2:8" ht="13" x14ac:dyDescent="0.2"/>
  </sheetData>
  <sheetProtection algorithmName="SHA-512" hashValue="Ce8qO4fkbChTNucrJ8PeY72P9gyUV9qigcSGRI7L7OeRMqcfPFqGap/o/g3skO0DvVllb8oqwFLZAZz2zfLldA==" saltValue="Ld/4RD8cFW2yAZJ3GWmm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27866</v>
      </c>
      <c r="E3" s="156"/>
      <c r="F3" s="157">
        <v>42836</v>
      </c>
      <c r="G3" s="158"/>
      <c r="H3" s="159"/>
    </row>
    <row r="4" spans="1:8" x14ac:dyDescent="0.2">
      <c r="A4" s="160"/>
      <c r="B4" s="161"/>
      <c r="C4" s="162"/>
      <c r="D4" s="163">
        <v>15142</v>
      </c>
      <c r="E4" s="164"/>
      <c r="F4" s="165">
        <v>22936</v>
      </c>
      <c r="G4" s="166"/>
      <c r="H4" s="167"/>
    </row>
    <row r="5" spans="1:8" x14ac:dyDescent="0.2">
      <c r="A5" s="148" t="s">
        <v>517</v>
      </c>
      <c r="B5" s="153"/>
      <c r="C5" s="154"/>
      <c r="D5" s="155">
        <v>31437</v>
      </c>
      <c r="E5" s="156"/>
      <c r="F5" s="157">
        <v>44161</v>
      </c>
      <c r="G5" s="158"/>
      <c r="H5" s="159"/>
    </row>
    <row r="6" spans="1:8" x14ac:dyDescent="0.2">
      <c r="A6" s="160"/>
      <c r="B6" s="161"/>
      <c r="C6" s="162"/>
      <c r="D6" s="163">
        <v>18582</v>
      </c>
      <c r="E6" s="164"/>
      <c r="F6" s="165">
        <v>23644</v>
      </c>
      <c r="G6" s="166"/>
      <c r="H6" s="167"/>
    </row>
    <row r="7" spans="1:8" x14ac:dyDescent="0.2">
      <c r="A7" s="148" t="s">
        <v>518</v>
      </c>
      <c r="B7" s="153"/>
      <c r="C7" s="154"/>
      <c r="D7" s="155">
        <v>19231</v>
      </c>
      <c r="E7" s="156"/>
      <c r="F7" s="157">
        <v>43955</v>
      </c>
      <c r="G7" s="158"/>
      <c r="H7" s="159"/>
    </row>
    <row r="8" spans="1:8" x14ac:dyDescent="0.2">
      <c r="A8" s="160"/>
      <c r="B8" s="161"/>
      <c r="C8" s="162"/>
      <c r="D8" s="163">
        <v>11636</v>
      </c>
      <c r="E8" s="164"/>
      <c r="F8" s="165">
        <v>21318</v>
      </c>
      <c r="G8" s="166"/>
      <c r="H8" s="167"/>
    </row>
    <row r="9" spans="1:8" x14ac:dyDescent="0.2">
      <c r="A9" s="148" t="s">
        <v>519</v>
      </c>
      <c r="B9" s="153"/>
      <c r="C9" s="154"/>
      <c r="D9" s="155">
        <v>21767</v>
      </c>
      <c r="E9" s="156"/>
      <c r="F9" s="157">
        <v>41921</v>
      </c>
      <c r="G9" s="158"/>
      <c r="H9" s="159"/>
    </row>
    <row r="10" spans="1:8" x14ac:dyDescent="0.2">
      <c r="A10" s="160"/>
      <c r="B10" s="161"/>
      <c r="C10" s="162"/>
      <c r="D10" s="163">
        <v>11165</v>
      </c>
      <c r="E10" s="164"/>
      <c r="F10" s="165">
        <v>21655</v>
      </c>
      <c r="G10" s="166"/>
      <c r="H10" s="167"/>
    </row>
    <row r="11" spans="1:8" x14ac:dyDescent="0.2">
      <c r="A11" s="148" t="s">
        <v>520</v>
      </c>
      <c r="B11" s="153"/>
      <c r="C11" s="154"/>
      <c r="D11" s="155">
        <v>30694</v>
      </c>
      <c r="E11" s="156"/>
      <c r="F11" s="157">
        <v>44585</v>
      </c>
      <c r="G11" s="158"/>
      <c r="H11" s="159"/>
    </row>
    <row r="12" spans="1:8" x14ac:dyDescent="0.2">
      <c r="A12" s="160"/>
      <c r="B12" s="161"/>
      <c r="C12" s="168"/>
      <c r="D12" s="163">
        <v>18151</v>
      </c>
      <c r="E12" s="164"/>
      <c r="F12" s="165">
        <v>23077</v>
      </c>
      <c r="G12" s="166"/>
      <c r="H12" s="167"/>
    </row>
    <row r="13" spans="1:8" x14ac:dyDescent="0.2">
      <c r="A13" s="148"/>
      <c r="B13" s="153"/>
      <c r="C13" s="169"/>
      <c r="D13" s="170">
        <v>26199</v>
      </c>
      <c r="E13" s="171"/>
      <c r="F13" s="172">
        <v>43492</v>
      </c>
      <c r="G13" s="173"/>
      <c r="H13" s="159"/>
    </row>
    <row r="14" spans="1:8" x14ac:dyDescent="0.2">
      <c r="A14" s="160"/>
      <c r="B14" s="161"/>
      <c r="C14" s="162"/>
      <c r="D14" s="163">
        <v>14935</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1.59</v>
      </c>
      <c r="C19" s="174">
        <f>ROUND(VALUE(SUBSTITUTE(実質収支比率等に係る経年分析!G$48,"▲","-")),2)</f>
        <v>5.0199999999999996</v>
      </c>
      <c r="D19" s="174">
        <f>ROUND(VALUE(SUBSTITUTE(実質収支比率等に係る経年分析!H$48,"▲","-")),2)</f>
        <v>9.98</v>
      </c>
      <c r="E19" s="174">
        <f>ROUND(VALUE(SUBSTITUTE(実質収支比率等に係る経年分析!I$48,"▲","-")),2)</f>
        <v>7.9</v>
      </c>
      <c r="F19" s="174">
        <f>ROUND(VALUE(SUBSTITUTE(実質収支比率等に係る経年分析!J$48,"▲","-")),2)</f>
        <v>3.99</v>
      </c>
    </row>
    <row r="20" spans="1:11" x14ac:dyDescent="0.2">
      <c r="A20" s="174" t="s">
        <v>53</v>
      </c>
      <c r="B20" s="174">
        <f>ROUND(VALUE(SUBSTITUTE(実質収支比率等に係る経年分析!F$47,"▲","-")),2)</f>
        <v>8.52</v>
      </c>
      <c r="C20" s="174">
        <f>ROUND(VALUE(SUBSTITUTE(実質収支比率等に係る経年分析!G$47,"▲","-")),2)</f>
        <v>8.41</v>
      </c>
      <c r="D20" s="174">
        <f>ROUND(VALUE(SUBSTITUTE(実質収支比率等に係る経年分析!H$47,"▲","-")),2)</f>
        <v>10.51</v>
      </c>
      <c r="E20" s="174">
        <f>ROUND(VALUE(SUBSTITUTE(実質収支比率等に係る経年分析!I$47,"▲","-")),2)</f>
        <v>15.9</v>
      </c>
      <c r="F20" s="174">
        <f>ROUND(VALUE(SUBSTITUTE(実質収支比率等に係る経年分析!J$47,"▲","-")),2)</f>
        <v>16.98</v>
      </c>
    </row>
    <row r="21" spans="1:11" x14ac:dyDescent="0.2">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3.45</v>
      </c>
      <c r="D21" s="174">
        <f>IF(ISNUMBER(VALUE(SUBSTITUTE(実質収支比率等に係る経年分析!H$49,"▲","-"))),ROUND(VALUE(SUBSTITUTE(実質収支比率等に係る経年分析!H$49,"▲","-")),2),NA())</f>
        <v>7.57</v>
      </c>
      <c r="E21" s="174">
        <f>IF(ISNUMBER(VALUE(SUBSTITUTE(実質収支比率等に係る経年分析!I$49,"▲","-"))),ROUND(VALUE(SUBSTITUTE(実質収支比率等に係る経年分析!I$49,"▲","-")),2),NA())</f>
        <v>4.88</v>
      </c>
      <c r="F21" s="174">
        <f>IF(ISNUMBER(VALUE(SUBSTITUTE(実質収支比率等に係る経年分析!J$49,"▲","-"))),ROUND(VALUE(SUBSTITUTE(実質収支比率等に係る経年分析!J$49,"▲","-")),2),NA())</f>
        <v>-2.42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介護保険</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1.1399999999999999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2">
      <c r="A33" s="175" t="str">
        <f>IF(連結実質赤字比率に係る赤字・黒字の構成分析!C$37="",NA(),連結実質赤字比率に係る赤字・黒字の構成分析!C$37)</f>
        <v>国民健康保険</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5.0199999999999996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3.99</v>
      </c>
    </row>
    <row r="35" spans="1:16" x14ac:dyDescent="0.2">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6.59</v>
      </c>
    </row>
    <row r="36" spans="1:16" x14ac:dyDescent="0.2">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11.74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4222</v>
      </c>
      <c r="E42" s="176"/>
      <c r="F42" s="176"/>
      <c r="G42" s="176">
        <f>'実質公債費比率（分子）の構造'!L$52</f>
        <v>4064</v>
      </c>
      <c r="H42" s="176"/>
      <c r="I42" s="176"/>
      <c r="J42" s="176">
        <f>'実質公債費比率（分子）の構造'!M$52</f>
        <v>3781</v>
      </c>
      <c r="K42" s="176"/>
      <c r="L42" s="176"/>
      <c r="M42" s="176">
        <f>'実質公債費比率（分子）の構造'!N$52</f>
        <v>3679</v>
      </c>
      <c r="N42" s="176"/>
      <c r="O42" s="176"/>
      <c r="P42" s="176">
        <f>'実質公債費比率（分子）の構造'!O$52</f>
        <v>3541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233</v>
      </c>
      <c r="C44" s="176"/>
      <c r="D44" s="176"/>
      <c r="E44" s="176">
        <f>'実質公債費比率（分子）の構造'!L$50</f>
        <v>233</v>
      </c>
      <c r="F44" s="176"/>
      <c r="G44" s="176"/>
      <c r="H44" s="176">
        <f>'実質公債費比率（分子）の構造'!M$50</f>
        <v>234</v>
      </c>
      <c r="I44" s="176"/>
      <c r="J44" s="176"/>
      <c r="K44" s="176">
        <f>'実質公債費比率（分子）の構造'!N$50</f>
        <v>243</v>
      </c>
      <c r="L44" s="176"/>
      <c r="M44" s="176"/>
      <c r="N44" s="176">
        <f>'実質公債費比率（分子）の構造'!O$50</f>
        <v>243</v>
      </c>
      <c r="O44" s="176"/>
      <c r="P44" s="176"/>
    </row>
    <row r="45" spans="1:16" x14ac:dyDescent="0.2">
      <c r="A45" s="176" t="s">
        <v>63</v>
      </c>
      <c r="B45" s="176">
        <f>'実質公債費比率（分子）の構造'!K$49</f>
        <v>92</v>
      </c>
      <c r="C45" s="176"/>
      <c r="D45" s="176"/>
      <c r="E45" s="176">
        <f>'実質公債費比率（分子）の構造'!L$49</f>
        <v>100</v>
      </c>
      <c r="F45" s="176"/>
      <c r="G45" s="176"/>
      <c r="H45" s="176">
        <f>'実質公債費比率（分子）の構造'!M$49</f>
        <v>93</v>
      </c>
      <c r="I45" s="176"/>
      <c r="J45" s="176"/>
      <c r="K45" s="176">
        <f>'実質公債費比率（分子）の構造'!N$49</f>
        <v>93</v>
      </c>
      <c r="L45" s="176"/>
      <c r="M45" s="176"/>
      <c r="N45" s="176">
        <f>'実質公債費比率（分子）の構造'!O$49</f>
        <v>96</v>
      </c>
      <c r="O45" s="176"/>
      <c r="P45" s="176"/>
    </row>
    <row r="46" spans="1:16" x14ac:dyDescent="0.2">
      <c r="A46" s="176" t="s">
        <v>64</v>
      </c>
      <c r="B46" s="176">
        <f>'実質公債費比率（分子）の構造'!K$48</f>
        <v>793</v>
      </c>
      <c r="C46" s="176"/>
      <c r="D46" s="176"/>
      <c r="E46" s="176">
        <f>'実質公債費比率（分子）の構造'!L$48</f>
        <v>717</v>
      </c>
      <c r="F46" s="176"/>
      <c r="G46" s="176"/>
      <c r="H46" s="176">
        <f>'実質公債費比率（分子）の構造'!M$48</f>
        <v>703</v>
      </c>
      <c r="I46" s="176"/>
      <c r="J46" s="176"/>
      <c r="K46" s="176">
        <f>'実質公債費比率（分子）の構造'!N$48</f>
        <v>746</v>
      </c>
      <c r="L46" s="176"/>
      <c r="M46" s="176"/>
      <c r="N46" s="176">
        <f>'実質公債費比率（分子）の構造'!O$48</f>
        <v>746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3709</v>
      </c>
      <c r="C49" s="176"/>
      <c r="D49" s="176"/>
      <c r="E49" s="176">
        <f>'実質公債費比率（分子）の構造'!L$45</f>
        <v>3508</v>
      </c>
      <c r="F49" s="176"/>
      <c r="G49" s="176"/>
      <c r="H49" s="176">
        <f>'実質公債費比率（分子）の構造'!M$45</f>
        <v>3607</v>
      </c>
      <c r="I49" s="176"/>
      <c r="J49" s="176"/>
      <c r="K49" s="176">
        <f>'実質公債費比率（分子）の構造'!N$45</f>
        <v>3458</v>
      </c>
      <c r="L49" s="176"/>
      <c r="M49" s="176"/>
      <c r="N49" s="176">
        <f>'実質公債費比率（分子）の構造'!O$45</f>
        <v>3320</v>
      </c>
      <c r="O49" s="176"/>
      <c r="P49" s="176"/>
    </row>
    <row r="50" spans="1:16" x14ac:dyDescent="0.2">
      <c r="A50" s="176" t="s">
        <v>67</v>
      </c>
      <c r="B50" s="176" t="e">
        <f>NA()</f>
        <v>#N/A</v>
      </c>
      <c r="C50" s="176">
        <f>IF(ISNUMBER('実質公債費比率（分子）の構造'!K$53),'実質公債費比率（分子）の構造'!K$53,NA())</f>
        <v>605</v>
      </c>
      <c r="D50" s="176" t="e">
        <f>NA()</f>
        <v>#N/A</v>
      </c>
      <c r="E50" s="176" t="e">
        <f>NA()</f>
        <v>#N/A</v>
      </c>
      <c r="F50" s="176">
        <f>IF(ISNUMBER('実質公債費比率（分子）の構造'!L$53),'実質公債費比率（分子）の構造'!L$53,NA())</f>
        <v>494</v>
      </c>
      <c r="G50" s="176" t="e">
        <f>NA()</f>
        <v>#N/A</v>
      </c>
      <c r="H50" s="176" t="e">
        <f>NA()</f>
        <v>#N/A</v>
      </c>
      <c r="I50" s="176">
        <f>IF(ISNUMBER('実質公債費比率（分子）の構造'!M$53),'実質公債費比率（分子）の構造'!M$53,NA())</f>
        <v>856</v>
      </c>
      <c r="J50" s="176" t="e">
        <f>NA()</f>
        <v>#N/A</v>
      </c>
      <c r="K50" s="176" t="e">
        <f>NA()</f>
        <v>#N/A</v>
      </c>
      <c r="L50" s="176">
        <f>IF(ISNUMBER('実質公債費比率（分子）の構造'!N$53),'実質公債費比率（分子）の構造'!N$53,NA())</f>
        <v>861</v>
      </c>
      <c r="M50" s="176" t="e">
        <f>NA()</f>
        <v>#N/A</v>
      </c>
      <c r="N50" s="176" t="e">
        <f>NA()</f>
        <v>#N/A</v>
      </c>
      <c r="O50" s="176">
        <f>IF(ISNUMBER('実質公債費比率（分子）の構造'!O$53),'実質公債費比率（分子）の構造'!O$53,NA())</f>
        <v>864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33642</v>
      </c>
      <c r="E56" s="175"/>
      <c r="F56" s="175"/>
      <c r="G56" s="175">
        <f>'将来負担比率（分子）の構造'!J$52</f>
        <v>32934</v>
      </c>
      <c r="H56" s="175"/>
      <c r="I56" s="175"/>
      <c r="J56" s="175">
        <f>'将来負担比率（分子）の構造'!K$52</f>
        <v>31868</v>
      </c>
      <c r="K56" s="175"/>
      <c r="L56" s="175"/>
      <c r="M56" s="175">
        <f>'将来負担比率（分子）の構造'!L$52</f>
        <v>30118</v>
      </c>
      <c r="N56" s="175"/>
      <c r="O56" s="175"/>
      <c r="P56" s="175">
        <f>'将来負担比率（分子）の構造'!M$52</f>
        <v>28088</v>
      </c>
    </row>
    <row r="57" spans="1:16" x14ac:dyDescent="0.2">
      <c r="A57" s="175" t="s">
        <v>42</v>
      </c>
      <c r="B57" s="175"/>
      <c r="C57" s="175"/>
      <c r="D57" s="175">
        <f>'将来負担比率（分子）の構造'!I$51</f>
        <v>7534</v>
      </c>
      <c r="E57" s="175"/>
      <c r="F57" s="175"/>
      <c r="G57" s="175">
        <f>'将来負担比率（分子）の構造'!J$51</f>
        <v>7558</v>
      </c>
      <c r="H57" s="175"/>
      <c r="I57" s="175"/>
      <c r="J57" s="175">
        <f>'将来負担比率（分子）の構造'!K$51</f>
        <v>8139</v>
      </c>
      <c r="K57" s="175"/>
      <c r="L57" s="175"/>
      <c r="M57" s="175">
        <f>'将来負担比率（分子）の構造'!L$51</f>
        <v>7846</v>
      </c>
      <c r="N57" s="175"/>
      <c r="O57" s="175"/>
      <c r="P57" s="175">
        <f>'将来負担比率（分子）の構造'!M$51</f>
        <v>7351</v>
      </c>
    </row>
    <row r="58" spans="1:16" x14ac:dyDescent="0.2">
      <c r="A58" s="175" t="s">
        <v>41</v>
      </c>
      <c r="B58" s="175"/>
      <c r="C58" s="175"/>
      <c r="D58" s="175">
        <f>'将来負担比率（分子）の構造'!I$50</f>
        <v>6429</v>
      </c>
      <c r="E58" s="175"/>
      <c r="F58" s="175"/>
      <c r="G58" s="175">
        <f>'将来負担比率（分子）の構造'!J$50</f>
        <v>6159</v>
      </c>
      <c r="H58" s="175"/>
      <c r="I58" s="175"/>
      <c r="J58" s="175">
        <f>'将来負担比率（分子）の構造'!K$50</f>
        <v>7182</v>
      </c>
      <c r="K58" s="175"/>
      <c r="L58" s="175"/>
      <c r="M58" s="175">
        <f>'将来負担比率（分子）の構造'!L$50</f>
        <v>8691</v>
      </c>
      <c r="N58" s="175"/>
      <c r="O58" s="175"/>
      <c r="P58" s="175">
        <f>'将来負担比率（分子）の構造'!M$50</f>
        <v>9677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3352</v>
      </c>
      <c r="C61" s="175"/>
      <c r="D61" s="175"/>
      <c r="E61" s="175">
        <f>'将来負担比率（分子）の構造'!J$46</f>
        <v>2920</v>
      </c>
      <c r="F61" s="175"/>
      <c r="G61" s="175"/>
      <c r="H61" s="175">
        <f>'将来負担比率（分子）の構造'!K$46</f>
        <v>2876</v>
      </c>
      <c r="I61" s="175"/>
      <c r="J61" s="175"/>
      <c r="K61" s="175">
        <f>'将来負担比率（分子）の構造'!L$46</f>
        <v>2610</v>
      </c>
      <c r="L61" s="175"/>
      <c r="M61" s="175"/>
      <c r="N61" s="175">
        <f>'将来負担比率（分子）の構造'!M$46</f>
        <v>2375</v>
      </c>
      <c r="O61" s="175"/>
      <c r="P61" s="175"/>
    </row>
    <row r="62" spans="1:16" x14ac:dyDescent="0.2">
      <c r="A62" s="175" t="s">
        <v>35</v>
      </c>
      <c r="B62" s="175">
        <f>'将来負担比率（分子）の構造'!I$45</f>
        <v>5104</v>
      </c>
      <c r="C62" s="175"/>
      <c r="D62" s="175"/>
      <c r="E62" s="175">
        <f>'将来負担比率（分子）の構造'!J$45</f>
        <v>5426</v>
      </c>
      <c r="F62" s="175"/>
      <c r="G62" s="175"/>
      <c r="H62" s="175">
        <f>'将来負担比率（分子）の構造'!K$45</f>
        <v>5470</v>
      </c>
      <c r="I62" s="175"/>
      <c r="J62" s="175"/>
      <c r="K62" s="175">
        <f>'将来負担比率（分子）の構造'!L$45</f>
        <v>5585</v>
      </c>
      <c r="L62" s="175"/>
      <c r="M62" s="175"/>
      <c r="N62" s="175">
        <f>'将来負担比率（分子）の構造'!M$45</f>
        <v>5710</v>
      </c>
      <c r="O62" s="175"/>
      <c r="P62" s="175"/>
    </row>
    <row r="63" spans="1:16" x14ac:dyDescent="0.2">
      <c r="A63" s="175" t="s">
        <v>34</v>
      </c>
      <c r="B63" s="175">
        <f>'将来負担比率（分子）の構造'!I$44</f>
        <v>388</v>
      </c>
      <c r="C63" s="175"/>
      <c r="D63" s="175"/>
      <c r="E63" s="175">
        <f>'将来負担比率（分子）の構造'!J$44</f>
        <v>398</v>
      </c>
      <c r="F63" s="175"/>
      <c r="G63" s="175"/>
      <c r="H63" s="175">
        <f>'将来負担比率（分子）の構造'!K$44</f>
        <v>427</v>
      </c>
      <c r="I63" s="175"/>
      <c r="J63" s="175"/>
      <c r="K63" s="175">
        <f>'将来負担比率（分子）の構造'!L$44</f>
        <v>417</v>
      </c>
      <c r="L63" s="175"/>
      <c r="M63" s="175"/>
      <c r="N63" s="175">
        <f>'将来負担比率（分子）の構造'!M$44</f>
        <v>388</v>
      </c>
      <c r="O63" s="175"/>
      <c r="P63" s="175"/>
    </row>
    <row r="64" spans="1:16" x14ac:dyDescent="0.2">
      <c r="A64" s="175" t="s">
        <v>33</v>
      </c>
      <c r="B64" s="175">
        <f>'将来負担比率（分子）の構造'!I$43</f>
        <v>9901</v>
      </c>
      <c r="C64" s="175"/>
      <c r="D64" s="175"/>
      <c r="E64" s="175">
        <f>'将来負担比率（分子）の構造'!J$43</f>
        <v>8875</v>
      </c>
      <c r="F64" s="175"/>
      <c r="G64" s="175"/>
      <c r="H64" s="175">
        <f>'将来負担比率（分子）の構造'!K$43</f>
        <v>8252</v>
      </c>
      <c r="I64" s="175"/>
      <c r="J64" s="175"/>
      <c r="K64" s="175">
        <f>'将来負担比率（分子）の構造'!L$43</f>
        <v>8509</v>
      </c>
      <c r="L64" s="175"/>
      <c r="M64" s="175"/>
      <c r="N64" s="175">
        <f>'将来負担比率（分子）の構造'!M$43</f>
        <v>8790</v>
      </c>
      <c r="O64" s="175"/>
      <c r="P64" s="175"/>
    </row>
    <row r="65" spans="1:16" x14ac:dyDescent="0.2">
      <c r="A65" s="175" t="s">
        <v>32</v>
      </c>
      <c r="B65" s="175">
        <f>'将来負担比率（分子）の構造'!I$42</f>
        <v>4044</v>
      </c>
      <c r="C65" s="175"/>
      <c r="D65" s="175"/>
      <c r="E65" s="175">
        <f>'将来負担比率（分子）の構造'!J$42</f>
        <v>3962</v>
      </c>
      <c r="F65" s="175"/>
      <c r="G65" s="175"/>
      <c r="H65" s="175">
        <f>'将来負担比率（分子）の構造'!K$42</f>
        <v>3559</v>
      </c>
      <c r="I65" s="175"/>
      <c r="J65" s="175"/>
      <c r="K65" s="175">
        <f>'将来負担比率（分子）の構造'!L$42</f>
        <v>3316</v>
      </c>
      <c r="L65" s="175"/>
      <c r="M65" s="175"/>
      <c r="N65" s="175">
        <f>'将来負担比率（分子）の構造'!M$42</f>
        <v>3073</v>
      </c>
      <c r="O65" s="175"/>
      <c r="P65" s="175"/>
    </row>
    <row r="66" spans="1:16" x14ac:dyDescent="0.2">
      <c r="A66" s="175" t="s">
        <v>31</v>
      </c>
      <c r="B66" s="175">
        <f>'将来負担比率（分子）の構造'!I$41</f>
        <v>36535</v>
      </c>
      <c r="C66" s="175"/>
      <c r="D66" s="175"/>
      <c r="E66" s="175">
        <f>'将来負担比率（分子）の構造'!J$41</f>
        <v>36323</v>
      </c>
      <c r="F66" s="175"/>
      <c r="G66" s="175"/>
      <c r="H66" s="175">
        <f>'将来負担比率（分子）の構造'!K$41</f>
        <v>35194</v>
      </c>
      <c r="I66" s="175"/>
      <c r="J66" s="175"/>
      <c r="K66" s="175">
        <f>'将来負担比率（分子）の構造'!L$41</f>
        <v>32131</v>
      </c>
      <c r="L66" s="175"/>
      <c r="M66" s="175"/>
      <c r="N66" s="175">
        <f>'将来負担比率（分子）の構造'!M$41</f>
        <v>29906</v>
      </c>
      <c r="O66" s="175"/>
      <c r="P66" s="175"/>
    </row>
    <row r="67" spans="1:16" x14ac:dyDescent="0.2">
      <c r="A67" s="175" t="s">
        <v>71</v>
      </c>
      <c r="B67" s="175" t="e">
        <f>NA()</f>
        <v>#N/A</v>
      </c>
      <c r="C67" s="175">
        <f>IF(ISNUMBER('将来負担比率（分子）の構造'!I$53), IF('将来負担比率（分子）の構造'!I$53 &lt; 0, 0, '将来負担比率（分子）の構造'!I$53), NA())</f>
        <v>11720</v>
      </c>
      <c r="D67" s="175" t="e">
        <f>NA()</f>
        <v>#N/A</v>
      </c>
      <c r="E67" s="175" t="e">
        <f>NA()</f>
        <v>#N/A</v>
      </c>
      <c r="F67" s="175">
        <f>IF(ISNUMBER('将来負担比率（分子）の構造'!J$53), IF('将来負担比率（分子）の構造'!J$53 &lt; 0, 0, '将来負担比率（分子）の構造'!J$53), NA())</f>
        <v>11252</v>
      </c>
      <c r="G67" s="175" t="e">
        <f>NA()</f>
        <v>#N/A</v>
      </c>
      <c r="H67" s="175" t="e">
        <f>NA()</f>
        <v>#N/A</v>
      </c>
      <c r="I67" s="175">
        <f>IF(ISNUMBER('将来負担比率（分子）の構造'!K$53), IF('将来負担比率（分子）の構造'!K$53 &lt; 0, 0, '将来負担比率（分子）の構造'!K$53), NA())</f>
        <v>8587</v>
      </c>
      <c r="J67" s="175" t="e">
        <f>NA()</f>
        <v>#N/A</v>
      </c>
      <c r="K67" s="175" t="e">
        <f>NA()</f>
        <v>#N/A</v>
      </c>
      <c r="L67" s="175">
        <f>IF(ISNUMBER('将来負担比率（分子）の構造'!L$53), IF('将来負担比率（分子）の構造'!L$53 &lt; 0, 0, '将来負担比率（分子）の構造'!L$53), NA())</f>
        <v>5912</v>
      </c>
      <c r="M67" s="175" t="e">
        <f>NA()</f>
        <v>#N/A</v>
      </c>
      <c r="N67" s="175" t="e">
        <f>NA()</f>
        <v>#N/A</v>
      </c>
      <c r="O67" s="175">
        <f>IF(ISNUMBER('将来負担比率（分子）の構造'!M$53), IF('将来負担比率（分子）の構造'!M$53 &lt; 0, 0, '将来負担比率（分子）の構造'!M$53), NA())</f>
        <v>5126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2655</v>
      </c>
      <c r="C72" s="179">
        <f>基金残高に係る経年分析!G55</f>
        <v>3917</v>
      </c>
      <c r="D72" s="179">
        <f>基金残高に係る経年分析!H55</f>
        <v>4256</v>
      </c>
    </row>
    <row r="73" spans="1:16" x14ac:dyDescent="0.2">
      <c r="A73" s="178" t="s">
        <v>74</v>
      </c>
      <c r="B73" s="179">
        <f>基金残高に係る経年分析!F56</f>
        <v>559</v>
      </c>
      <c r="C73" s="179">
        <f>基金残高に係る経年分析!G56</f>
        <v>42</v>
      </c>
      <c r="D73" s="179">
        <f>基金残高に係る経年分析!H56</f>
        <v>176</v>
      </c>
    </row>
    <row r="74" spans="1:16" x14ac:dyDescent="0.2">
      <c r="A74" s="178" t="s">
        <v>75</v>
      </c>
      <c r="B74" s="179">
        <f>基金残高に係る経年分析!F57</f>
        <v>3907</v>
      </c>
      <c r="C74" s="179">
        <f>基金残高に係る経年分析!G57</f>
        <v>4403</v>
      </c>
      <c r="D74" s="179">
        <f>基金残高に係る経年分析!H57</f>
        <v>4792</v>
      </c>
    </row>
  </sheetData>
  <sheetProtection algorithmName="SHA-512" hashValue="urT2/Xgh6bDEsiDLHjaRYmrePAhxypRjiJ4Dry8JGh3yvpHFOEceNod4OhjtbVh8MH2gCqYHjW3f28TlQr7VLQ==" saltValue="jLpp6leX0B2ynhmvT+5g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16456525</v>
      </c>
      <c r="S5" s="613"/>
      <c r="T5" s="613"/>
      <c r="U5" s="613"/>
      <c r="V5" s="613"/>
      <c r="W5" s="613"/>
      <c r="X5" s="613"/>
      <c r="Y5" s="614"/>
      <c r="Z5" s="615">
        <v>34.700000000000003</v>
      </c>
      <c r="AA5" s="615"/>
      <c r="AB5" s="615"/>
      <c r="AC5" s="615"/>
      <c r="AD5" s="616">
        <v>15190019</v>
      </c>
      <c r="AE5" s="616"/>
      <c r="AF5" s="616"/>
      <c r="AG5" s="616"/>
      <c r="AH5" s="616"/>
      <c r="AI5" s="616"/>
      <c r="AJ5" s="616"/>
      <c r="AK5" s="616"/>
      <c r="AL5" s="617">
        <v>59.9</v>
      </c>
      <c r="AM5" s="618"/>
      <c r="AN5" s="618"/>
      <c r="AO5" s="619"/>
      <c r="AP5" s="609" t="s">
        <v>216</v>
      </c>
      <c r="AQ5" s="610"/>
      <c r="AR5" s="610"/>
      <c r="AS5" s="610"/>
      <c r="AT5" s="610"/>
      <c r="AU5" s="610"/>
      <c r="AV5" s="610"/>
      <c r="AW5" s="610"/>
      <c r="AX5" s="610"/>
      <c r="AY5" s="610"/>
      <c r="AZ5" s="610"/>
      <c r="BA5" s="610"/>
      <c r="BB5" s="610"/>
      <c r="BC5" s="610"/>
      <c r="BD5" s="610"/>
      <c r="BE5" s="610"/>
      <c r="BF5" s="611"/>
      <c r="BG5" s="623">
        <v>15179271</v>
      </c>
      <c r="BH5" s="624"/>
      <c r="BI5" s="624"/>
      <c r="BJ5" s="624"/>
      <c r="BK5" s="624"/>
      <c r="BL5" s="624"/>
      <c r="BM5" s="624"/>
      <c r="BN5" s="625"/>
      <c r="BO5" s="626">
        <v>92.2</v>
      </c>
      <c r="BP5" s="626"/>
      <c r="BQ5" s="626"/>
      <c r="BR5" s="626"/>
      <c r="BS5" s="627">
        <v>139511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268781</v>
      </c>
      <c r="S6" s="624"/>
      <c r="T6" s="624"/>
      <c r="U6" s="624"/>
      <c r="V6" s="624"/>
      <c r="W6" s="624"/>
      <c r="X6" s="624"/>
      <c r="Y6" s="625"/>
      <c r="Z6" s="626">
        <v>0.6</v>
      </c>
      <c r="AA6" s="626"/>
      <c r="AB6" s="626"/>
      <c r="AC6" s="626"/>
      <c r="AD6" s="627">
        <v>268781</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15179271</v>
      </c>
      <c r="BH6" s="624"/>
      <c r="BI6" s="624"/>
      <c r="BJ6" s="624"/>
      <c r="BK6" s="624"/>
      <c r="BL6" s="624"/>
      <c r="BM6" s="624"/>
      <c r="BN6" s="625"/>
      <c r="BO6" s="626">
        <v>92.2</v>
      </c>
      <c r="BP6" s="626"/>
      <c r="BQ6" s="626"/>
      <c r="BR6" s="626"/>
      <c r="BS6" s="627">
        <v>139511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317279</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317245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7249</v>
      </c>
      <c r="S7" s="624"/>
      <c r="T7" s="624"/>
      <c r="U7" s="624"/>
      <c r="V7" s="624"/>
      <c r="W7" s="624"/>
      <c r="X7" s="624"/>
      <c r="Y7" s="625"/>
      <c r="Z7" s="626">
        <v>0</v>
      </c>
      <c r="AA7" s="626"/>
      <c r="AB7" s="626"/>
      <c r="AC7" s="626"/>
      <c r="AD7" s="627">
        <v>7249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7412585</v>
      </c>
      <c r="BH7" s="624"/>
      <c r="BI7" s="624"/>
      <c r="BJ7" s="624"/>
      <c r="BK7" s="624"/>
      <c r="BL7" s="624"/>
      <c r="BM7" s="624"/>
      <c r="BN7" s="625"/>
      <c r="BO7" s="626">
        <v>45</v>
      </c>
      <c r="BP7" s="626"/>
      <c r="BQ7" s="626"/>
      <c r="BR7" s="626"/>
      <c r="BS7" s="627">
        <v>139511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6191486</v>
      </c>
      <c r="CS7" s="624"/>
      <c r="CT7" s="624"/>
      <c r="CU7" s="624"/>
      <c r="CV7" s="624"/>
      <c r="CW7" s="624"/>
      <c r="CX7" s="624"/>
      <c r="CY7" s="625"/>
      <c r="CZ7" s="626">
        <v>13.4</v>
      </c>
      <c r="DA7" s="626"/>
      <c r="DB7" s="626"/>
      <c r="DC7" s="626"/>
      <c r="DD7" s="632">
        <v>852587</v>
      </c>
      <c r="DE7" s="624"/>
      <c r="DF7" s="624"/>
      <c r="DG7" s="624"/>
      <c r="DH7" s="624"/>
      <c r="DI7" s="624"/>
      <c r="DJ7" s="624"/>
      <c r="DK7" s="624"/>
      <c r="DL7" s="624"/>
      <c r="DM7" s="624"/>
      <c r="DN7" s="624"/>
      <c r="DO7" s="624"/>
      <c r="DP7" s="625"/>
      <c r="DQ7" s="632">
        <v>5177361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203954</v>
      </c>
      <c r="S8" s="624"/>
      <c r="T8" s="624"/>
      <c r="U8" s="624"/>
      <c r="V8" s="624"/>
      <c r="W8" s="624"/>
      <c r="X8" s="624"/>
      <c r="Y8" s="625"/>
      <c r="Z8" s="626">
        <v>0.4</v>
      </c>
      <c r="AA8" s="626"/>
      <c r="AB8" s="626"/>
      <c r="AC8" s="626"/>
      <c r="AD8" s="627">
        <v>203954</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203620</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20693081</v>
      </c>
      <c r="CS8" s="624"/>
      <c r="CT8" s="624"/>
      <c r="CU8" s="624"/>
      <c r="CV8" s="624"/>
      <c r="CW8" s="624"/>
      <c r="CX8" s="624"/>
      <c r="CY8" s="625"/>
      <c r="CZ8" s="626">
        <v>44.9</v>
      </c>
      <c r="DA8" s="626"/>
      <c r="DB8" s="626"/>
      <c r="DC8" s="626"/>
      <c r="DD8" s="632">
        <v>546640</v>
      </c>
      <c r="DE8" s="624"/>
      <c r="DF8" s="624"/>
      <c r="DG8" s="624"/>
      <c r="DH8" s="624"/>
      <c r="DI8" s="624"/>
      <c r="DJ8" s="624"/>
      <c r="DK8" s="624"/>
      <c r="DL8" s="624"/>
      <c r="DM8" s="624"/>
      <c r="DN8" s="624"/>
      <c r="DO8" s="624"/>
      <c r="DP8" s="625"/>
      <c r="DQ8" s="632">
        <v>10925660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223626</v>
      </c>
      <c r="S9" s="624"/>
      <c r="T9" s="624"/>
      <c r="U9" s="624"/>
      <c r="V9" s="624"/>
      <c r="W9" s="624"/>
      <c r="X9" s="624"/>
      <c r="Y9" s="625"/>
      <c r="Z9" s="626">
        <v>0.5</v>
      </c>
      <c r="AA9" s="626"/>
      <c r="AB9" s="626"/>
      <c r="AC9" s="626"/>
      <c r="AD9" s="627">
        <v>223626</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6388541</v>
      </c>
      <c r="BH9" s="624"/>
      <c r="BI9" s="624"/>
      <c r="BJ9" s="624"/>
      <c r="BK9" s="624"/>
      <c r="BL9" s="624"/>
      <c r="BM9" s="624"/>
      <c r="BN9" s="625"/>
      <c r="BO9" s="626">
        <v>38.799999999999997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4445154</v>
      </c>
      <c r="CS9" s="624"/>
      <c r="CT9" s="624"/>
      <c r="CU9" s="624"/>
      <c r="CV9" s="624"/>
      <c r="CW9" s="624"/>
      <c r="CX9" s="624"/>
      <c r="CY9" s="625"/>
      <c r="CZ9" s="626">
        <v>9.6</v>
      </c>
      <c r="DA9" s="626"/>
      <c r="DB9" s="626"/>
      <c r="DC9" s="626"/>
      <c r="DD9" s="632">
        <v>60577</v>
      </c>
      <c r="DE9" s="624"/>
      <c r="DF9" s="624"/>
      <c r="DG9" s="624"/>
      <c r="DH9" s="624"/>
      <c r="DI9" s="624"/>
      <c r="DJ9" s="624"/>
      <c r="DK9" s="624"/>
      <c r="DL9" s="624"/>
      <c r="DM9" s="624"/>
      <c r="DN9" s="624"/>
      <c r="DO9" s="624"/>
      <c r="DP9" s="625"/>
      <c r="DQ9" s="632">
        <v>2694434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331601</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36327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36327</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2692478</v>
      </c>
      <c r="S11" s="624"/>
      <c r="T11" s="624"/>
      <c r="U11" s="624"/>
      <c r="V11" s="624"/>
      <c r="W11" s="624"/>
      <c r="X11" s="624"/>
      <c r="Y11" s="625"/>
      <c r="Z11" s="628">
        <v>5.7</v>
      </c>
      <c r="AA11" s="629"/>
      <c r="AB11" s="629"/>
      <c r="AC11" s="635"/>
      <c r="AD11" s="632">
        <v>2692478</v>
      </c>
      <c r="AE11" s="624"/>
      <c r="AF11" s="624"/>
      <c r="AG11" s="624"/>
      <c r="AH11" s="624"/>
      <c r="AI11" s="624"/>
      <c r="AJ11" s="624"/>
      <c r="AK11" s="625"/>
      <c r="AL11" s="628">
        <v>10.6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488823</v>
      </c>
      <c r="BH11" s="624"/>
      <c r="BI11" s="624"/>
      <c r="BJ11" s="624"/>
      <c r="BK11" s="624"/>
      <c r="BL11" s="624"/>
      <c r="BM11" s="624"/>
      <c r="BN11" s="625"/>
      <c r="BO11" s="626">
        <v>3</v>
      </c>
      <c r="BP11" s="626"/>
      <c r="BQ11" s="626"/>
      <c r="BR11" s="626"/>
      <c r="BS11" s="627">
        <v>139511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345139</v>
      </c>
      <c r="CS11" s="624"/>
      <c r="CT11" s="624"/>
      <c r="CU11" s="624"/>
      <c r="CV11" s="624"/>
      <c r="CW11" s="624"/>
      <c r="CX11" s="624"/>
      <c r="CY11" s="625"/>
      <c r="CZ11" s="626">
        <v>0.7</v>
      </c>
      <c r="DA11" s="626"/>
      <c r="DB11" s="626"/>
      <c r="DC11" s="626"/>
      <c r="DD11" s="632">
        <v>183650</v>
      </c>
      <c r="DE11" s="624"/>
      <c r="DF11" s="624"/>
      <c r="DG11" s="624"/>
      <c r="DH11" s="624"/>
      <c r="DI11" s="624"/>
      <c r="DJ11" s="624"/>
      <c r="DK11" s="624"/>
      <c r="DL11" s="624"/>
      <c r="DM11" s="624"/>
      <c r="DN11" s="624"/>
      <c r="DO11" s="624"/>
      <c r="DP11" s="625"/>
      <c r="DQ11" s="632">
        <v>150439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6597199</v>
      </c>
      <c r="BH12" s="624"/>
      <c r="BI12" s="624"/>
      <c r="BJ12" s="624"/>
      <c r="BK12" s="624"/>
      <c r="BL12" s="624"/>
      <c r="BM12" s="624"/>
      <c r="BN12" s="625"/>
      <c r="BO12" s="626">
        <v>40.1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1273457</v>
      </c>
      <c r="CS12" s="624"/>
      <c r="CT12" s="624"/>
      <c r="CU12" s="624"/>
      <c r="CV12" s="624"/>
      <c r="CW12" s="624"/>
      <c r="CX12" s="624"/>
      <c r="CY12" s="625"/>
      <c r="CZ12" s="626">
        <v>2.8</v>
      </c>
      <c r="DA12" s="626"/>
      <c r="DB12" s="626"/>
      <c r="DC12" s="626"/>
      <c r="DD12" s="632">
        <v>22656</v>
      </c>
      <c r="DE12" s="624"/>
      <c r="DF12" s="624"/>
      <c r="DG12" s="624"/>
      <c r="DH12" s="624"/>
      <c r="DI12" s="624"/>
      <c r="DJ12" s="624"/>
      <c r="DK12" s="624"/>
      <c r="DL12" s="624"/>
      <c r="DM12" s="624"/>
      <c r="DN12" s="624"/>
      <c r="DO12" s="624"/>
      <c r="DP12" s="625"/>
      <c r="DQ12" s="632">
        <v>427044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6550420</v>
      </c>
      <c r="BH13" s="624"/>
      <c r="BI13" s="624"/>
      <c r="BJ13" s="624"/>
      <c r="BK13" s="624"/>
      <c r="BL13" s="624"/>
      <c r="BM13" s="624"/>
      <c r="BN13" s="625"/>
      <c r="BO13" s="626">
        <v>39.799999999999997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3402970</v>
      </c>
      <c r="CS13" s="624"/>
      <c r="CT13" s="624"/>
      <c r="CU13" s="624"/>
      <c r="CV13" s="624"/>
      <c r="CW13" s="624"/>
      <c r="CX13" s="624"/>
      <c r="CY13" s="625"/>
      <c r="CZ13" s="626">
        <v>7.4</v>
      </c>
      <c r="DA13" s="626"/>
      <c r="DB13" s="626"/>
      <c r="DC13" s="626"/>
      <c r="DD13" s="632">
        <v>871331</v>
      </c>
      <c r="DE13" s="624"/>
      <c r="DF13" s="624"/>
      <c r="DG13" s="624"/>
      <c r="DH13" s="624"/>
      <c r="DI13" s="624"/>
      <c r="DJ13" s="624"/>
      <c r="DK13" s="624"/>
      <c r="DL13" s="624"/>
      <c r="DM13" s="624"/>
      <c r="DN13" s="624"/>
      <c r="DO13" s="624"/>
      <c r="DP13" s="625"/>
      <c r="DQ13" s="632">
        <v>2524324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6112</v>
      </c>
      <c r="S14" s="624"/>
      <c r="T14" s="624"/>
      <c r="U14" s="624"/>
      <c r="V14" s="624"/>
      <c r="W14" s="624"/>
      <c r="X14" s="624"/>
      <c r="Y14" s="625"/>
      <c r="Z14" s="626">
        <v>0</v>
      </c>
      <c r="AA14" s="626"/>
      <c r="AB14" s="626"/>
      <c r="AC14" s="626"/>
      <c r="AD14" s="627">
        <v>6112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333053</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1486020</v>
      </c>
      <c r="CS14" s="624"/>
      <c r="CT14" s="624"/>
      <c r="CU14" s="624"/>
      <c r="CV14" s="624"/>
      <c r="CW14" s="624"/>
      <c r="CX14" s="624"/>
      <c r="CY14" s="625"/>
      <c r="CZ14" s="626">
        <v>3.2</v>
      </c>
      <c r="DA14" s="626"/>
      <c r="DB14" s="626"/>
      <c r="DC14" s="626"/>
      <c r="DD14" s="632">
        <v>15683</v>
      </c>
      <c r="DE14" s="624"/>
      <c r="DF14" s="624"/>
      <c r="DG14" s="624"/>
      <c r="DH14" s="624"/>
      <c r="DI14" s="624"/>
      <c r="DJ14" s="624"/>
      <c r="DK14" s="624"/>
      <c r="DL14" s="624"/>
      <c r="DM14" s="624"/>
      <c r="DN14" s="624"/>
      <c r="DO14" s="624"/>
      <c r="DP14" s="625"/>
      <c r="DQ14" s="632">
        <v>1446338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836434</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4596718</v>
      </c>
      <c r="CS15" s="624"/>
      <c r="CT15" s="624"/>
      <c r="CU15" s="624"/>
      <c r="CV15" s="624"/>
      <c r="CW15" s="624"/>
      <c r="CX15" s="624"/>
      <c r="CY15" s="625"/>
      <c r="CZ15" s="626">
        <v>10</v>
      </c>
      <c r="DA15" s="626"/>
      <c r="DB15" s="626"/>
      <c r="DC15" s="626"/>
      <c r="DD15" s="632">
        <v>1107181</v>
      </c>
      <c r="DE15" s="624"/>
      <c r="DF15" s="624"/>
      <c r="DG15" s="624"/>
      <c r="DH15" s="624"/>
      <c r="DI15" s="624"/>
      <c r="DJ15" s="624"/>
      <c r="DK15" s="624"/>
      <c r="DL15" s="624"/>
      <c r="DM15" s="624"/>
      <c r="DN15" s="624"/>
      <c r="DO15" s="624"/>
      <c r="DP15" s="625"/>
      <c r="DQ15" s="632">
        <v>3647752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44780</v>
      </c>
      <c r="S16" s="624"/>
      <c r="T16" s="624"/>
      <c r="U16" s="624"/>
      <c r="V16" s="624"/>
      <c r="W16" s="624"/>
      <c r="X16" s="624"/>
      <c r="Y16" s="625"/>
      <c r="Z16" s="626">
        <v>0.1</v>
      </c>
      <c r="AA16" s="626"/>
      <c r="AB16" s="626"/>
      <c r="AC16" s="626"/>
      <c r="AD16" s="627">
        <v>44780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9642</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4342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156366</v>
      </c>
      <c r="S17" s="624"/>
      <c r="T17" s="624"/>
      <c r="U17" s="624"/>
      <c r="V17" s="624"/>
      <c r="W17" s="624"/>
      <c r="X17" s="624"/>
      <c r="Y17" s="625"/>
      <c r="Z17" s="626">
        <v>0.3</v>
      </c>
      <c r="AA17" s="626"/>
      <c r="AB17" s="626"/>
      <c r="AC17" s="626"/>
      <c r="AD17" s="627">
        <v>156366</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3320403</v>
      </c>
      <c r="CS17" s="624"/>
      <c r="CT17" s="624"/>
      <c r="CU17" s="624"/>
      <c r="CV17" s="624"/>
      <c r="CW17" s="624"/>
      <c r="CX17" s="624"/>
      <c r="CY17" s="625"/>
      <c r="CZ17" s="626">
        <v>7.2</v>
      </c>
      <c r="DA17" s="626"/>
      <c r="DB17" s="626"/>
      <c r="DC17" s="626"/>
      <c r="DD17" s="632" t="s">
        <v>122</v>
      </c>
      <c r="DE17" s="624"/>
      <c r="DF17" s="624"/>
      <c r="DG17" s="624"/>
      <c r="DH17" s="624"/>
      <c r="DI17" s="624"/>
      <c r="DJ17" s="624"/>
      <c r="DK17" s="624"/>
      <c r="DL17" s="624"/>
      <c r="DM17" s="624"/>
      <c r="DN17" s="624"/>
      <c r="DO17" s="624"/>
      <c r="DP17" s="625"/>
      <c r="DQ17" s="632">
        <v>3319136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120618</v>
      </c>
      <c r="S18" s="624"/>
      <c r="T18" s="624"/>
      <c r="U18" s="624"/>
      <c r="V18" s="624"/>
      <c r="W18" s="624"/>
      <c r="X18" s="624"/>
      <c r="Y18" s="625"/>
      <c r="Z18" s="626">
        <v>0.3</v>
      </c>
      <c r="AA18" s="626"/>
      <c r="AB18" s="626"/>
      <c r="AC18" s="626"/>
      <c r="AD18" s="627">
        <v>120618</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118787</v>
      </c>
      <c r="S19" s="624"/>
      <c r="T19" s="624"/>
      <c r="U19" s="624"/>
      <c r="V19" s="624"/>
      <c r="W19" s="624"/>
      <c r="X19" s="624"/>
      <c r="Y19" s="625"/>
      <c r="Z19" s="626">
        <v>0.3</v>
      </c>
      <c r="AA19" s="626"/>
      <c r="AB19" s="626"/>
      <c r="AC19" s="626"/>
      <c r="AD19" s="627">
        <v>118787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1277254</v>
      </c>
      <c r="BH19" s="624"/>
      <c r="BI19" s="624"/>
      <c r="BJ19" s="624"/>
      <c r="BK19" s="624"/>
      <c r="BL19" s="624"/>
      <c r="BM19" s="624"/>
      <c r="BN19" s="625"/>
      <c r="BO19" s="626">
        <v>7.8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1831</v>
      </c>
      <c r="S20" s="624"/>
      <c r="T20" s="624"/>
      <c r="U20" s="624"/>
      <c r="V20" s="624"/>
      <c r="W20" s="624"/>
      <c r="X20" s="624"/>
      <c r="Y20" s="625"/>
      <c r="Z20" s="626">
        <v>0</v>
      </c>
      <c r="AA20" s="626"/>
      <c r="AB20" s="626"/>
      <c r="AC20" s="626"/>
      <c r="AD20" s="627">
        <v>1831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1277254</v>
      </c>
      <c r="BH20" s="624"/>
      <c r="BI20" s="624"/>
      <c r="BJ20" s="624"/>
      <c r="BK20" s="624"/>
      <c r="BL20" s="624"/>
      <c r="BM20" s="624"/>
      <c r="BN20" s="625"/>
      <c r="BO20" s="626">
        <v>7.8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46117676</v>
      </c>
      <c r="CS20" s="624"/>
      <c r="CT20" s="624"/>
      <c r="CU20" s="624"/>
      <c r="CV20" s="624"/>
      <c r="CW20" s="624"/>
      <c r="CX20" s="624"/>
      <c r="CY20" s="625"/>
      <c r="CZ20" s="626">
        <v>100</v>
      </c>
      <c r="DA20" s="626"/>
      <c r="DB20" s="626"/>
      <c r="DC20" s="626"/>
      <c r="DD20" s="632">
        <v>3660305</v>
      </c>
      <c r="DE20" s="624"/>
      <c r="DF20" s="624"/>
      <c r="DG20" s="624"/>
      <c r="DH20" s="624"/>
      <c r="DI20" s="624"/>
      <c r="DJ20" s="624"/>
      <c r="DK20" s="624"/>
      <c r="DL20" s="624"/>
      <c r="DM20" s="624"/>
      <c r="DN20" s="624"/>
      <c r="DO20" s="624"/>
      <c r="DP20" s="625"/>
      <c r="DQ20" s="632">
        <v>30670402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7133189</v>
      </c>
      <c r="S21" s="624"/>
      <c r="T21" s="624"/>
      <c r="U21" s="624"/>
      <c r="V21" s="624"/>
      <c r="W21" s="624"/>
      <c r="X21" s="624"/>
      <c r="Y21" s="625"/>
      <c r="Z21" s="626">
        <v>15.1</v>
      </c>
      <c r="AA21" s="626"/>
      <c r="AB21" s="626"/>
      <c r="AC21" s="626"/>
      <c r="AD21" s="627">
        <v>6238609</v>
      </c>
      <c r="AE21" s="627"/>
      <c r="AF21" s="627"/>
      <c r="AG21" s="627"/>
      <c r="AH21" s="627"/>
      <c r="AI21" s="627"/>
      <c r="AJ21" s="627"/>
      <c r="AK21" s="627"/>
      <c r="AL21" s="628">
        <v>24.6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10748</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6238609</v>
      </c>
      <c r="S22" s="624"/>
      <c r="T22" s="624"/>
      <c r="U22" s="624"/>
      <c r="V22" s="624"/>
      <c r="W22" s="624"/>
      <c r="X22" s="624"/>
      <c r="Y22" s="625"/>
      <c r="Z22" s="626">
        <v>13.2</v>
      </c>
      <c r="AA22" s="626"/>
      <c r="AB22" s="626"/>
      <c r="AC22" s="626"/>
      <c r="AD22" s="627">
        <v>6238609</v>
      </c>
      <c r="AE22" s="627"/>
      <c r="AF22" s="627"/>
      <c r="AG22" s="627"/>
      <c r="AH22" s="627"/>
      <c r="AI22" s="627"/>
      <c r="AJ22" s="627"/>
      <c r="AK22" s="627"/>
      <c r="AL22" s="628">
        <v>24.6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894580</v>
      </c>
      <c r="S23" s="624"/>
      <c r="T23" s="624"/>
      <c r="U23" s="624"/>
      <c r="V23" s="624"/>
      <c r="W23" s="624"/>
      <c r="X23" s="624"/>
      <c r="Y23" s="625"/>
      <c r="Z23" s="626">
        <v>1.9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1266506</v>
      </c>
      <c r="BH23" s="624"/>
      <c r="BI23" s="624"/>
      <c r="BJ23" s="624"/>
      <c r="BK23" s="624"/>
      <c r="BL23" s="624"/>
      <c r="BM23" s="624"/>
      <c r="BN23" s="625"/>
      <c r="BO23" s="626">
        <v>7.7</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24817718</v>
      </c>
      <c r="CS24" s="613"/>
      <c r="CT24" s="613"/>
      <c r="CU24" s="613"/>
      <c r="CV24" s="613"/>
      <c r="CW24" s="613"/>
      <c r="CX24" s="613"/>
      <c r="CY24" s="614"/>
      <c r="CZ24" s="617">
        <v>53.8</v>
      </c>
      <c r="DA24" s="618"/>
      <c r="DB24" s="618"/>
      <c r="DC24" s="634"/>
      <c r="DD24" s="658">
        <v>15886701</v>
      </c>
      <c r="DE24" s="613"/>
      <c r="DF24" s="613"/>
      <c r="DG24" s="613"/>
      <c r="DH24" s="613"/>
      <c r="DI24" s="613"/>
      <c r="DJ24" s="613"/>
      <c r="DK24" s="614"/>
      <c r="DL24" s="658">
        <v>14050908</v>
      </c>
      <c r="DM24" s="613"/>
      <c r="DN24" s="613"/>
      <c r="DO24" s="613"/>
      <c r="DP24" s="613"/>
      <c r="DQ24" s="613"/>
      <c r="DR24" s="613"/>
      <c r="DS24" s="613"/>
      <c r="DT24" s="613"/>
      <c r="DU24" s="613"/>
      <c r="DV24" s="614"/>
      <c r="DW24" s="617">
        <v>54.9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27313678</v>
      </c>
      <c r="S25" s="624"/>
      <c r="T25" s="624"/>
      <c r="U25" s="624"/>
      <c r="V25" s="624"/>
      <c r="W25" s="624"/>
      <c r="X25" s="624"/>
      <c r="Y25" s="625"/>
      <c r="Z25" s="626">
        <v>57.7</v>
      </c>
      <c r="AA25" s="626"/>
      <c r="AB25" s="626"/>
      <c r="AC25" s="626"/>
      <c r="AD25" s="627">
        <v>25152592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8189593</v>
      </c>
      <c r="CS25" s="655"/>
      <c r="CT25" s="655"/>
      <c r="CU25" s="655"/>
      <c r="CV25" s="655"/>
      <c r="CW25" s="655"/>
      <c r="CX25" s="655"/>
      <c r="CY25" s="656"/>
      <c r="CZ25" s="628">
        <v>17.8</v>
      </c>
      <c r="DA25" s="653"/>
      <c r="DB25" s="653"/>
      <c r="DC25" s="657"/>
      <c r="DD25" s="632">
        <v>7550220</v>
      </c>
      <c r="DE25" s="655"/>
      <c r="DF25" s="655"/>
      <c r="DG25" s="655"/>
      <c r="DH25" s="655"/>
      <c r="DI25" s="655"/>
      <c r="DJ25" s="655"/>
      <c r="DK25" s="656"/>
      <c r="DL25" s="632">
        <v>7320989</v>
      </c>
      <c r="DM25" s="655"/>
      <c r="DN25" s="655"/>
      <c r="DO25" s="655"/>
      <c r="DP25" s="655"/>
      <c r="DQ25" s="655"/>
      <c r="DR25" s="655"/>
      <c r="DS25" s="655"/>
      <c r="DT25" s="655"/>
      <c r="DU25" s="655"/>
      <c r="DV25" s="656"/>
      <c r="DW25" s="628">
        <v>28.6</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11667</v>
      </c>
      <c r="S26" s="624"/>
      <c r="T26" s="624"/>
      <c r="U26" s="624"/>
      <c r="V26" s="624"/>
      <c r="W26" s="624"/>
      <c r="X26" s="624"/>
      <c r="Y26" s="625"/>
      <c r="Z26" s="626">
        <v>0</v>
      </c>
      <c r="AA26" s="626"/>
      <c r="AB26" s="626"/>
      <c r="AC26" s="626"/>
      <c r="AD26" s="627">
        <v>11667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5317345</v>
      </c>
      <c r="CS26" s="624"/>
      <c r="CT26" s="624"/>
      <c r="CU26" s="624"/>
      <c r="CV26" s="624"/>
      <c r="CW26" s="624"/>
      <c r="CX26" s="624"/>
      <c r="CY26" s="625"/>
      <c r="CZ26" s="628">
        <v>11.5</v>
      </c>
      <c r="DA26" s="653"/>
      <c r="DB26" s="653"/>
      <c r="DC26" s="657"/>
      <c r="DD26" s="632">
        <v>4960775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207416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16456525</v>
      </c>
      <c r="BH27" s="624"/>
      <c r="BI27" s="624"/>
      <c r="BJ27" s="624"/>
      <c r="BK27" s="624"/>
      <c r="BL27" s="624"/>
      <c r="BM27" s="624"/>
      <c r="BN27" s="625"/>
      <c r="BO27" s="626">
        <v>100</v>
      </c>
      <c r="BP27" s="626"/>
      <c r="BQ27" s="626"/>
      <c r="BR27" s="626"/>
      <c r="BS27" s="627">
        <v>139511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13307722</v>
      </c>
      <c r="CS27" s="655"/>
      <c r="CT27" s="655"/>
      <c r="CU27" s="655"/>
      <c r="CV27" s="655"/>
      <c r="CW27" s="655"/>
      <c r="CX27" s="655"/>
      <c r="CY27" s="656"/>
      <c r="CZ27" s="628">
        <v>28.9</v>
      </c>
      <c r="DA27" s="653"/>
      <c r="DB27" s="653"/>
      <c r="DC27" s="657"/>
      <c r="DD27" s="632">
        <v>5017345</v>
      </c>
      <c r="DE27" s="655"/>
      <c r="DF27" s="655"/>
      <c r="DG27" s="655"/>
      <c r="DH27" s="655"/>
      <c r="DI27" s="655"/>
      <c r="DJ27" s="655"/>
      <c r="DK27" s="656"/>
      <c r="DL27" s="632">
        <v>3410783</v>
      </c>
      <c r="DM27" s="655"/>
      <c r="DN27" s="655"/>
      <c r="DO27" s="655"/>
      <c r="DP27" s="655"/>
      <c r="DQ27" s="655"/>
      <c r="DR27" s="655"/>
      <c r="DS27" s="655"/>
      <c r="DT27" s="655"/>
      <c r="DU27" s="655"/>
      <c r="DV27" s="656"/>
      <c r="DW27" s="628">
        <v>13.3</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753759</v>
      </c>
      <c r="S28" s="624"/>
      <c r="T28" s="624"/>
      <c r="U28" s="624"/>
      <c r="V28" s="624"/>
      <c r="W28" s="624"/>
      <c r="X28" s="624"/>
      <c r="Y28" s="625"/>
      <c r="Z28" s="626">
        <v>1.6</v>
      </c>
      <c r="AA28" s="626"/>
      <c r="AB28" s="626"/>
      <c r="AC28" s="626"/>
      <c r="AD28" s="627">
        <v>63126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3320403</v>
      </c>
      <c r="CS28" s="624"/>
      <c r="CT28" s="624"/>
      <c r="CU28" s="624"/>
      <c r="CV28" s="624"/>
      <c r="CW28" s="624"/>
      <c r="CX28" s="624"/>
      <c r="CY28" s="625"/>
      <c r="CZ28" s="628">
        <v>7.2</v>
      </c>
      <c r="DA28" s="653"/>
      <c r="DB28" s="653"/>
      <c r="DC28" s="657"/>
      <c r="DD28" s="632">
        <v>3319136</v>
      </c>
      <c r="DE28" s="624"/>
      <c r="DF28" s="624"/>
      <c r="DG28" s="624"/>
      <c r="DH28" s="624"/>
      <c r="DI28" s="624"/>
      <c r="DJ28" s="624"/>
      <c r="DK28" s="625"/>
      <c r="DL28" s="632">
        <v>3319136</v>
      </c>
      <c r="DM28" s="624"/>
      <c r="DN28" s="624"/>
      <c r="DO28" s="624"/>
      <c r="DP28" s="624"/>
      <c r="DQ28" s="624"/>
      <c r="DR28" s="624"/>
      <c r="DS28" s="624"/>
      <c r="DT28" s="624"/>
      <c r="DU28" s="624"/>
      <c r="DV28" s="625"/>
      <c r="DW28" s="628">
        <v>13</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439600</v>
      </c>
      <c r="S29" s="624"/>
      <c r="T29" s="624"/>
      <c r="U29" s="624"/>
      <c r="V29" s="624"/>
      <c r="W29" s="624"/>
      <c r="X29" s="624"/>
      <c r="Y29" s="625"/>
      <c r="Z29" s="626">
        <v>0.9</v>
      </c>
      <c r="AA29" s="626"/>
      <c r="AB29" s="626"/>
      <c r="AC29" s="626"/>
      <c r="AD29" s="627">
        <v>13334</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3320403</v>
      </c>
      <c r="CS29" s="655"/>
      <c r="CT29" s="655"/>
      <c r="CU29" s="655"/>
      <c r="CV29" s="655"/>
      <c r="CW29" s="655"/>
      <c r="CX29" s="655"/>
      <c r="CY29" s="656"/>
      <c r="CZ29" s="628">
        <v>7.2</v>
      </c>
      <c r="DA29" s="653"/>
      <c r="DB29" s="653"/>
      <c r="DC29" s="657"/>
      <c r="DD29" s="632">
        <v>3319136</v>
      </c>
      <c r="DE29" s="655"/>
      <c r="DF29" s="655"/>
      <c r="DG29" s="655"/>
      <c r="DH29" s="655"/>
      <c r="DI29" s="655"/>
      <c r="DJ29" s="655"/>
      <c r="DK29" s="656"/>
      <c r="DL29" s="632">
        <v>3319136</v>
      </c>
      <c r="DM29" s="655"/>
      <c r="DN29" s="655"/>
      <c r="DO29" s="655"/>
      <c r="DP29" s="655"/>
      <c r="DQ29" s="655"/>
      <c r="DR29" s="655"/>
      <c r="DS29" s="655"/>
      <c r="DT29" s="655"/>
      <c r="DU29" s="655"/>
      <c r="DV29" s="656"/>
      <c r="DW29" s="628">
        <v>13</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9343287</v>
      </c>
      <c r="S30" s="624"/>
      <c r="T30" s="624"/>
      <c r="U30" s="624"/>
      <c r="V30" s="624"/>
      <c r="W30" s="624"/>
      <c r="X30" s="624"/>
      <c r="Y30" s="625"/>
      <c r="Z30" s="626">
        <v>19.7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3228220</v>
      </c>
      <c r="CS30" s="624"/>
      <c r="CT30" s="624"/>
      <c r="CU30" s="624"/>
      <c r="CV30" s="624"/>
      <c r="CW30" s="624"/>
      <c r="CX30" s="624"/>
      <c r="CY30" s="625"/>
      <c r="CZ30" s="628">
        <v>7</v>
      </c>
      <c r="DA30" s="653"/>
      <c r="DB30" s="653"/>
      <c r="DC30" s="657"/>
      <c r="DD30" s="632">
        <v>3226993</v>
      </c>
      <c r="DE30" s="624"/>
      <c r="DF30" s="624"/>
      <c r="DG30" s="624"/>
      <c r="DH30" s="624"/>
      <c r="DI30" s="624"/>
      <c r="DJ30" s="624"/>
      <c r="DK30" s="625"/>
      <c r="DL30" s="632">
        <v>3226993</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99.3</v>
      </c>
      <c r="BH31" s="667"/>
      <c r="BI31" s="667"/>
      <c r="BJ31" s="667"/>
      <c r="BK31" s="667"/>
      <c r="BL31" s="667"/>
      <c r="BM31" s="618">
        <v>97.8</v>
      </c>
      <c r="BN31" s="667"/>
      <c r="BO31" s="667"/>
      <c r="BP31" s="667"/>
      <c r="BQ31" s="668"/>
      <c r="BR31" s="679">
        <v>99.3</v>
      </c>
      <c r="BS31" s="667"/>
      <c r="BT31" s="667"/>
      <c r="BU31" s="667"/>
      <c r="BV31" s="667"/>
      <c r="BW31" s="667"/>
      <c r="BX31" s="618">
        <v>97.5</v>
      </c>
      <c r="BY31" s="667"/>
      <c r="BZ31" s="667"/>
      <c r="CA31" s="667"/>
      <c r="CB31" s="668"/>
      <c r="CD31" s="661"/>
      <c r="CE31" s="662"/>
      <c r="CF31" s="620" t="s">
        <v>300</v>
      </c>
      <c r="CG31" s="621"/>
      <c r="CH31" s="621"/>
      <c r="CI31" s="621"/>
      <c r="CJ31" s="621"/>
      <c r="CK31" s="621"/>
      <c r="CL31" s="621"/>
      <c r="CM31" s="621"/>
      <c r="CN31" s="621"/>
      <c r="CO31" s="621"/>
      <c r="CP31" s="621"/>
      <c r="CQ31" s="622"/>
      <c r="CR31" s="623">
        <v>92183</v>
      </c>
      <c r="CS31" s="655"/>
      <c r="CT31" s="655"/>
      <c r="CU31" s="655"/>
      <c r="CV31" s="655"/>
      <c r="CW31" s="655"/>
      <c r="CX31" s="655"/>
      <c r="CY31" s="656"/>
      <c r="CZ31" s="628">
        <v>0.2</v>
      </c>
      <c r="DA31" s="653"/>
      <c r="DB31" s="653"/>
      <c r="DC31" s="657"/>
      <c r="DD31" s="632">
        <v>92143</v>
      </c>
      <c r="DE31" s="655"/>
      <c r="DF31" s="655"/>
      <c r="DG31" s="655"/>
      <c r="DH31" s="655"/>
      <c r="DI31" s="655"/>
      <c r="DJ31" s="655"/>
      <c r="DK31" s="656"/>
      <c r="DL31" s="632">
        <v>92143</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3700241</v>
      </c>
      <c r="S32" s="624"/>
      <c r="T32" s="624"/>
      <c r="U32" s="624"/>
      <c r="V32" s="624"/>
      <c r="W32" s="624"/>
      <c r="X32" s="624"/>
      <c r="Y32" s="625"/>
      <c r="Z32" s="626">
        <v>7.8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99.2</v>
      </c>
      <c r="BH32" s="655"/>
      <c r="BI32" s="655"/>
      <c r="BJ32" s="655"/>
      <c r="BK32" s="655"/>
      <c r="BL32" s="655"/>
      <c r="BM32" s="629">
        <v>97.6</v>
      </c>
      <c r="BN32" s="655"/>
      <c r="BO32" s="655"/>
      <c r="BP32" s="655"/>
      <c r="BQ32" s="678"/>
      <c r="BR32" s="680">
        <v>99.3</v>
      </c>
      <c r="BS32" s="655"/>
      <c r="BT32" s="655"/>
      <c r="BU32" s="655"/>
      <c r="BV32" s="655"/>
      <c r="BW32" s="655"/>
      <c r="BX32" s="629">
        <v>97.4</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323079</v>
      </c>
      <c r="S33" s="624"/>
      <c r="T33" s="624"/>
      <c r="U33" s="624"/>
      <c r="V33" s="624"/>
      <c r="W33" s="624"/>
      <c r="X33" s="624"/>
      <c r="Y33" s="625"/>
      <c r="Z33" s="626">
        <v>0.7</v>
      </c>
      <c r="AA33" s="626"/>
      <c r="AB33" s="626"/>
      <c r="AC33" s="626"/>
      <c r="AD33" s="627">
        <v>108978</v>
      </c>
      <c r="AE33" s="627"/>
      <c r="AF33" s="627"/>
      <c r="AG33" s="627"/>
      <c r="AH33" s="627"/>
      <c r="AI33" s="627"/>
      <c r="AJ33" s="627"/>
      <c r="AK33" s="627"/>
      <c r="AL33" s="628">
        <v>0.4</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99.4</v>
      </c>
      <c r="BH33" s="682"/>
      <c r="BI33" s="682"/>
      <c r="BJ33" s="682"/>
      <c r="BK33" s="682"/>
      <c r="BL33" s="682"/>
      <c r="BM33" s="683">
        <v>97.9</v>
      </c>
      <c r="BN33" s="682"/>
      <c r="BO33" s="682"/>
      <c r="BP33" s="682"/>
      <c r="BQ33" s="684"/>
      <c r="BR33" s="681">
        <v>99.2</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17630011</v>
      </c>
      <c r="CS33" s="655"/>
      <c r="CT33" s="655"/>
      <c r="CU33" s="655"/>
      <c r="CV33" s="655"/>
      <c r="CW33" s="655"/>
      <c r="CX33" s="655"/>
      <c r="CY33" s="656"/>
      <c r="CZ33" s="628">
        <v>38.200000000000003</v>
      </c>
      <c r="DA33" s="653"/>
      <c r="DB33" s="653"/>
      <c r="DC33" s="657"/>
      <c r="DD33" s="632">
        <v>13270968</v>
      </c>
      <c r="DE33" s="655"/>
      <c r="DF33" s="655"/>
      <c r="DG33" s="655"/>
      <c r="DH33" s="655"/>
      <c r="DI33" s="655"/>
      <c r="DJ33" s="655"/>
      <c r="DK33" s="656"/>
      <c r="DL33" s="632">
        <v>9515212</v>
      </c>
      <c r="DM33" s="655"/>
      <c r="DN33" s="655"/>
      <c r="DO33" s="655"/>
      <c r="DP33" s="655"/>
      <c r="DQ33" s="655"/>
      <c r="DR33" s="655"/>
      <c r="DS33" s="655"/>
      <c r="DT33" s="655"/>
      <c r="DU33" s="655"/>
      <c r="DV33" s="656"/>
      <c r="DW33" s="628">
        <v>37.200000000000003</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127797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6760322</v>
      </c>
      <c r="CS34" s="624"/>
      <c r="CT34" s="624"/>
      <c r="CU34" s="624"/>
      <c r="CV34" s="624"/>
      <c r="CW34" s="624"/>
      <c r="CX34" s="624"/>
      <c r="CY34" s="625"/>
      <c r="CZ34" s="628">
        <v>14.7</v>
      </c>
      <c r="DA34" s="653"/>
      <c r="DB34" s="653"/>
      <c r="DC34" s="657"/>
      <c r="DD34" s="632">
        <v>4483879</v>
      </c>
      <c r="DE34" s="624"/>
      <c r="DF34" s="624"/>
      <c r="DG34" s="624"/>
      <c r="DH34" s="624"/>
      <c r="DI34" s="624"/>
      <c r="DJ34" s="624"/>
      <c r="DK34" s="625"/>
      <c r="DL34" s="632">
        <v>3803414</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455608</v>
      </c>
      <c r="S35" s="624"/>
      <c r="T35" s="624"/>
      <c r="U35" s="624"/>
      <c r="V35" s="624"/>
      <c r="W35" s="624"/>
      <c r="X35" s="624"/>
      <c r="Y35" s="625"/>
      <c r="Z35" s="626">
        <v>1</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269147</v>
      </c>
      <c r="CS35" s="655"/>
      <c r="CT35" s="655"/>
      <c r="CU35" s="655"/>
      <c r="CV35" s="655"/>
      <c r="CW35" s="655"/>
      <c r="CX35" s="655"/>
      <c r="CY35" s="656"/>
      <c r="CZ35" s="628">
        <v>0.6</v>
      </c>
      <c r="DA35" s="653"/>
      <c r="DB35" s="653"/>
      <c r="DC35" s="657"/>
      <c r="DD35" s="632">
        <v>246590</v>
      </c>
      <c r="DE35" s="655"/>
      <c r="DF35" s="655"/>
      <c r="DG35" s="655"/>
      <c r="DH35" s="655"/>
      <c r="DI35" s="655"/>
      <c r="DJ35" s="655"/>
      <c r="DK35" s="656"/>
      <c r="DL35" s="632">
        <v>227183</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2069773</v>
      </c>
      <c r="S36" s="624"/>
      <c r="T36" s="624"/>
      <c r="U36" s="624"/>
      <c r="V36" s="624"/>
      <c r="W36" s="624"/>
      <c r="X36" s="624"/>
      <c r="Y36" s="625"/>
      <c r="Z36" s="626">
        <v>4.4000000000000004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5446502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703229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4282909</v>
      </c>
      <c r="CS36" s="624"/>
      <c r="CT36" s="624"/>
      <c r="CU36" s="624"/>
      <c r="CV36" s="624"/>
      <c r="CW36" s="624"/>
      <c r="CX36" s="624"/>
      <c r="CY36" s="625"/>
      <c r="CZ36" s="628">
        <v>9.3000000000000007</v>
      </c>
      <c r="DA36" s="653"/>
      <c r="DB36" s="653"/>
      <c r="DC36" s="657"/>
      <c r="DD36" s="632">
        <v>3986265</v>
      </c>
      <c r="DE36" s="624"/>
      <c r="DF36" s="624"/>
      <c r="DG36" s="624"/>
      <c r="DH36" s="624"/>
      <c r="DI36" s="624"/>
      <c r="DJ36" s="624"/>
      <c r="DK36" s="625"/>
      <c r="DL36" s="632">
        <v>2366710</v>
      </c>
      <c r="DM36" s="624"/>
      <c r="DN36" s="624"/>
      <c r="DO36" s="624"/>
      <c r="DP36" s="624"/>
      <c r="DQ36" s="624"/>
      <c r="DR36" s="624"/>
      <c r="DS36" s="624"/>
      <c r="DT36" s="624"/>
      <c r="DU36" s="624"/>
      <c r="DV36" s="625"/>
      <c r="DW36" s="628">
        <v>9.1999999999999993</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1628437</v>
      </c>
      <c r="S37" s="624"/>
      <c r="T37" s="624"/>
      <c r="U37" s="624"/>
      <c r="V37" s="624"/>
      <c r="W37" s="624"/>
      <c r="X37" s="624"/>
      <c r="Y37" s="625"/>
      <c r="Z37" s="626">
        <v>3.4</v>
      </c>
      <c r="AA37" s="626"/>
      <c r="AB37" s="626"/>
      <c r="AC37" s="626"/>
      <c r="AD37" s="627">
        <v>90</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1244000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585398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1382340</v>
      </c>
      <c r="CS37" s="655"/>
      <c r="CT37" s="655"/>
      <c r="CU37" s="655"/>
      <c r="CV37" s="655"/>
      <c r="CW37" s="655"/>
      <c r="CX37" s="655"/>
      <c r="CY37" s="656"/>
      <c r="CZ37" s="628">
        <v>3</v>
      </c>
      <c r="DA37" s="653"/>
      <c r="DB37" s="653"/>
      <c r="DC37" s="657"/>
      <c r="DD37" s="632">
        <v>1352087</v>
      </c>
      <c r="DE37" s="655"/>
      <c r="DF37" s="655"/>
      <c r="DG37" s="655"/>
      <c r="DH37" s="655"/>
      <c r="DI37" s="655"/>
      <c r="DJ37" s="655"/>
      <c r="DK37" s="656"/>
      <c r="DL37" s="632">
        <v>1260366</v>
      </c>
      <c r="DM37" s="655"/>
      <c r="DN37" s="655"/>
      <c r="DO37" s="655"/>
      <c r="DP37" s="655"/>
      <c r="DQ37" s="655"/>
      <c r="DR37" s="655"/>
      <c r="DS37" s="655"/>
      <c r="DT37" s="655"/>
      <c r="DU37" s="655"/>
      <c r="DV37" s="656"/>
      <c r="DW37" s="628">
        <v>4.9000000000000004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1003500</v>
      </c>
      <c r="S38" s="624"/>
      <c r="T38" s="624"/>
      <c r="U38" s="624"/>
      <c r="V38" s="624"/>
      <c r="W38" s="624"/>
      <c r="X38" s="624"/>
      <c r="Y38" s="625"/>
      <c r="Z38" s="626">
        <v>2.1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18283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15386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4184219</v>
      </c>
      <c r="CS38" s="624"/>
      <c r="CT38" s="624"/>
      <c r="CU38" s="624"/>
      <c r="CV38" s="624"/>
      <c r="CW38" s="624"/>
      <c r="CX38" s="624"/>
      <c r="CY38" s="625"/>
      <c r="CZ38" s="628">
        <v>9.1</v>
      </c>
      <c r="DA38" s="653"/>
      <c r="DB38" s="653"/>
      <c r="DC38" s="657"/>
      <c r="DD38" s="632">
        <v>3253308</v>
      </c>
      <c r="DE38" s="624"/>
      <c r="DF38" s="624"/>
      <c r="DG38" s="624"/>
      <c r="DH38" s="624"/>
      <c r="DI38" s="624"/>
      <c r="DJ38" s="624"/>
      <c r="DK38" s="625"/>
      <c r="DL38" s="632">
        <v>3116369</v>
      </c>
      <c r="DM38" s="624"/>
      <c r="DN38" s="624"/>
      <c r="DO38" s="624"/>
      <c r="DP38" s="624"/>
      <c r="DQ38" s="624"/>
      <c r="DR38" s="624"/>
      <c r="DS38" s="624"/>
      <c r="DT38" s="624"/>
      <c r="DU38" s="624"/>
      <c r="DV38" s="625"/>
      <c r="DW38" s="628">
        <v>12.2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23196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1317486</v>
      </c>
      <c r="CS39" s="655"/>
      <c r="CT39" s="655"/>
      <c r="CU39" s="655"/>
      <c r="CV39" s="655"/>
      <c r="CW39" s="655"/>
      <c r="CX39" s="655"/>
      <c r="CY39" s="656"/>
      <c r="CZ39" s="628">
        <v>2.9</v>
      </c>
      <c r="DA39" s="653"/>
      <c r="DB39" s="653"/>
      <c r="DC39" s="657"/>
      <c r="DD39" s="632">
        <v>1299240</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240100</v>
      </c>
      <c r="S40" s="624"/>
      <c r="T40" s="624"/>
      <c r="U40" s="624"/>
      <c r="V40" s="624"/>
      <c r="W40" s="624"/>
      <c r="X40" s="624"/>
      <c r="Y40" s="625"/>
      <c r="Z40" s="626">
        <v>0.5</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815928</v>
      </c>
      <c r="CS40" s="624"/>
      <c r="CT40" s="624"/>
      <c r="CU40" s="624"/>
      <c r="CV40" s="624"/>
      <c r="CW40" s="624"/>
      <c r="CX40" s="624"/>
      <c r="CY40" s="625"/>
      <c r="CZ40" s="628">
        <v>1.8</v>
      </c>
      <c r="DA40" s="653"/>
      <c r="DB40" s="653"/>
      <c r="DC40" s="657"/>
      <c r="DD40" s="632">
        <v>1686</v>
      </c>
      <c r="DE40" s="624"/>
      <c r="DF40" s="624"/>
      <c r="DG40" s="624"/>
      <c r="DH40" s="624"/>
      <c r="DI40" s="624"/>
      <c r="DJ40" s="624"/>
      <c r="DK40" s="625"/>
      <c r="DL40" s="632">
        <v>1536</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47377842</v>
      </c>
      <c r="S41" s="696"/>
      <c r="T41" s="696"/>
      <c r="U41" s="696"/>
      <c r="V41" s="696"/>
      <c r="W41" s="696"/>
      <c r="X41" s="696"/>
      <c r="Y41" s="700"/>
      <c r="Z41" s="701">
        <v>100</v>
      </c>
      <c r="AA41" s="701"/>
      <c r="AB41" s="701"/>
      <c r="AC41" s="701"/>
      <c r="AD41" s="702">
        <v>25349787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1016418</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3167801</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3669947</v>
      </c>
      <c r="CS42" s="655"/>
      <c r="CT42" s="655"/>
      <c r="CU42" s="655"/>
      <c r="CV42" s="655"/>
      <c r="CW42" s="655"/>
      <c r="CX42" s="655"/>
      <c r="CY42" s="656"/>
      <c r="CZ42" s="628">
        <v>8</v>
      </c>
      <c r="DA42" s="653"/>
      <c r="DB42" s="653"/>
      <c r="DC42" s="657"/>
      <c r="DD42" s="632">
        <v>1512733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87592</v>
      </c>
      <c r="CS43" s="655"/>
      <c r="CT43" s="655"/>
      <c r="CU43" s="655"/>
      <c r="CV43" s="655"/>
      <c r="CW43" s="655"/>
      <c r="CX43" s="655"/>
      <c r="CY43" s="656"/>
      <c r="CZ43" s="628">
        <v>0.2</v>
      </c>
      <c r="DA43" s="653"/>
      <c r="DB43" s="653"/>
      <c r="DC43" s="657"/>
      <c r="DD43" s="632">
        <v>87592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3660305</v>
      </c>
      <c r="CS44" s="624"/>
      <c r="CT44" s="624"/>
      <c r="CU44" s="624"/>
      <c r="CV44" s="624"/>
      <c r="CW44" s="624"/>
      <c r="CX44" s="624"/>
      <c r="CY44" s="625"/>
      <c r="CZ44" s="628">
        <v>7.9</v>
      </c>
      <c r="DA44" s="629"/>
      <c r="DB44" s="629"/>
      <c r="DC44" s="635"/>
      <c r="DD44" s="632">
        <v>1508391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1495758</v>
      </c>
      <c r="CS45" s="655"/>
      <c r="CT45" s="655"/>
      <c r="CU45" s="655"/>
      <c r="CV45" s="655"/>
      <c r="CW45" s="655"/>
      <c r="CX45" s="655"/>
      <c r="CY45" s="656"/>
      <c r="CZ45" s="628">
        <v>3.2</v>
      </c>
      <c r="DA45" s="653"/>
      <c r="DB45" s="653"/>
      <c r="DC45" s="657"/>
      <c r="DD45" s="632">
        <v>170508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2164547</v>
      </c>
      <c r="CS46" s="624"/>
      <c r="CT46" s="624"/>
      <c r="CU46" s="624"/>
      <c r="CV46" s="624"/>
      <c r="CW46" s="624"/>
      <c r="CX46" s="624"/>
      <c r="CY46" s="625"/>
      <c r="CZ46" s="628">
        <v>4.7</v>
      </c>
      <c r="DA46" s="629"/>
      <c r="DB46" s="629"/>
      <c r="DC46" s="635"/>
      <c r="DD46" s="632">
        <v>1337883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9642</v>
      </c>
      <c r="CS47" s="655"/>
      <c r="CT47" s="655"/>
      <c r="CU47" s="655"/>
      <c r="CV47" s="655"/>
      <c r="CW47" s="655"/>
      <c r="CX47" s="655"/>
      <c r="CY47" s="656"/>
      <c r="CZ47" s="628">
        <v>0</v>
      </c>
      <c r="DA47" s="653"/>
      <c r="DB47" s="653"/>
      <c r="DC47" s="657"/>
      <c r="DD47" s="632">
        <v>4342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46117676</v>
      </c>
      <c r="CS49" s="682"/>
      <c r="CT49" s="682"/>
      <c r="CU49" s="682"/>
      <c r="CV49" s="682"/>
      <c r="CW49" s="682"/>
      <c r="CX49" s="682"/>
      <c r="CY49" s="711"/>
      <c r="CZ49" s="703">
        <v>100</v>
      </c>
      <c r="DA49" s="712"/>
      <c r="DB49" s="712"/>
      <c r="DC49" s="713"/>
      <c r="DD49" s="714">
        <v>30670402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KqU2M1EfKg/kkQAZVvyEK6MGZJfdwE5RS+Pe6iEHBgvhYUSYdvPieLvhRmzM7gIA7uY8WJwMUIBJdzR3sp5Ig==" saltValue="FwEzomrSUGocRHqvVed7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47384</v>
      </c>
      <c r="R7" s="753"/>
      <c r="S7" s="753"/>
      <c r="T7" s="753"/>
      <c r="U7" s="753"/>
      <c r="V7" s="753">
        <v>46124</v>
      </c>
      <c r="W7" s="753"/>
      <c r="X7" s="753"/>
      <c r="Y7" s="753"/>
      <c r="Z7" s="753"/>
      <c r="AA7" s="753">
        <v>1260</v>
      </c>
      <c r="AB7" s="753"/>
      <c r="AC7" s="753"/>
      <c r="AD7" s="753"/>
      <c r="AE7" s="754"/>
      <c r="AF7" s="755">
        <v>1001</v>
      </c>
      <c r="AG7" s="756"/>
      <c r="AH7" s="756"/>
      <c r="AI7" s="756"/>
      <c r="AJ7" s="757"/>
      <c r="AK7" s="758">
        <v>0</v>
      </c>
      <c r="AL7" s="759"/>
      <c r="AM7" s="759"/>
      <c r="AN7" s="759"/>
      <c r="AO7" s="759"/>
      <c r="AP7" s="759">
        <v>29906</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543</v>
      </c>
      <c r="BT7" s="747"/>
      <c r="BU7" s="747"/>
      <c r="BV7" s="747"/>
      <c r="BW7" s="747"/>
      <c r="BX7" s="747"/>
      <c r="BY7" s="747"/>
      <c r="BZ7" s="747"/>
      <c r="CA7" s="747"/>
      <c r="CB7" s="747"/>
      <c r="CC7" s="747"/>
      <c r="CD7" s="747"/>
      <c r="CE7" s="747"/>
      <c r="CF7" s="747"/>
      <c r="CG7" s="762"/>
      <c r="CH7" s="743">
        <v>2</v>
      </c>
      <c r="CI7" s="744"/>
      <c r="CJ7" s="744"/>
      <c r="CK7" s="744"/>
      <c r="CL7" s="745"/>
      <c r="CM7" s="743">
        <v>44</v>
      </c>
      <c r="CN7" s="744"/>
      <c r="CO7" s="744"/>
      <c r="CP7" s="744"/>
      <c r="CQ7" s="745"/>
      <c r="CR7" s="743">
        <v>5</v>
      </c>
      <c r="CS7" s="744"/>
      <c r="CT7" s="744"/>
      <c r="CU7" s="744"/>
      <c r="CV7" s="745"/>
      <c r="CW7" s="743">
        <v>6</v>
      </c>
      <c r="CX7" s="744"/>
      <c r="CY7" s="744"/>
      <c r="CZ7" s="744"/>
      <c r="DA7" s="745"/>
      <c r="DB7" s="743">
        <v>2500</v>
      </c>
      <c r="DC7" s="744"/>
      <c r="DD7" s="744"/>
      <c r="DE7" s="744"/>
      <c r="DF7" s="745"/>
      <c r="DG7" s="743" t="s">
        <v>544</v>
      </c>
      <c r="DH7" s="744"/>
      <c r="DI7" s="744"/>
      <c r="DJ7" s="744"/>
      <c r="DK7" s="745"/>
      <c r="DL7" s="743" t="s">
        <v>544</v>
      </c>
      <c r="DM7" s="744"/>
      <c r="DN7" s="744"/>
      <c r="DO7" s="744"/>
      <c r="DP7" s="745"/>
      <c r="DQ7" s="743">
        <v>2375</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47384</v>
      </c>
      <c r="R23" s="793"/>
      <c r="S23" s="793"/>
      <c r="T23" s="793"/>
      <c r="U23" s="793"/>
      <c r="V23" s="793">
        <v>46124</v>
      </c>
      <c r="W23" s="793"/>
      <c r="X23" s="793"/>
      <c r="Y23" s="793"/>
      <c r="Z23" s="793"/>
      <c r="AA23" s="793">
        <v>1260</v>
      </c>
      <c r="AB23" s="793"/>
      <c r="AC23" s="793"/>
      <c r="AD23" s="793"/>
      <c r="AE23" s="794"/>
      <c r="AF23" s="795">
        <v>1001</v>
      </c>
      <c r="AG23" s="793"/>
      <c r="AH23" s="793"/>
      <c r="AI23" s="793"/>
      <c r="AJ23" s="796"/>
      <c r="AK23" s="797"/>
      <c r="AL23" s="798"/>
      <c r="AM23" s="798"/>
      <c r="AN23" s="798"/>
      <c r="AO23" s="798"/>
      <c r="AP23" s="793">
        <v>29906</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336</v>
      </c>
      <c r="C28" s="750"/>
      <c r="D28" s="750"/>
      <c r="E28" s="750"/>
      <c r="F28" s="750"/>
      <c r="G28" s="750"/>
      <c r="H28" s="750"/>
      <c r="I28" s="750"/>
      <c r="J28" s="750"/>
      <c r="K28" s="750"/>
      <c r="L28" s="750"/>
      <c r="M28" s="750"/>
      <c r="N28" s="750"/>
      <c r="O28" s="750"/>
      <c r="P28" s="751"/>
      <c r="Q28" s="822">
        <v>13015</v>
      </c>
      <c r="R28" s="823"/>
      <c r="S28" s="823"/>
      <c r="T28" s="823"/>
      <c r="U28" s="823"/>
      <c r="V28" s="823">
        <v>12312</v>
      </c>
      <c r="W28" s="823"/>
      <c r="X28" s="823"/>
      <c r="Y28" s="823"/>
      <c r="Z28" s="823"/>
      <c r="AA28" s="823">
        <v>703</v>
      </c>
      <c r="AB28" s="823"/>
      <c r="AC28" s="823"/>
      <c r="AD28" s="823"/>
      <c r="AE28" s="824"/>
      <c r="AF28" s="825">
        <v>703</v>
      </c>
      <c r="AG28" s="823"/>
      <c r="AH28" s="823"/>
      <c r="AI28" s="823"/>
      <c r="AJ28" s="826"/>
      <c r="AK28" s="827">
        <v>1016</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388</v>
      </c>
      <c r="C29" s="781"/>
      <c r="D29" s="781"/>
      <c r="E29" s="781"/>
      <c r="F29" s="781"/>
      <c r="G29" s="781"/>
      <c r="H29" s="781"/>
      <c r="I29" s="781"/>
      <c r="J29" s="781"/>
      <c r="K29" s="781"/>
      <c r="L29" s="781"/>
      <c r="M29" s="781"/>
      <c r="N29" s="781"/>
      <c r="O29" s="781"/>
      <c r="P29" s="782"/>
      <c r="Q29" s="783">
        <v>2168</v>
      </c>
      <c r="R29" s="784"/>
      <c r="S29" s="784"/>
      <c r="T29" s="784"/>
      <c r="U29" s="784"/>
      <c r="V29" s="784">
        <v>2163</v>
      </c>
      <c r="W29" s="784"/>
      <c r="X29" s="784"/>
      <c r="Y29" s="784"/>
      <c r="Z29" s="784"/>
      <c r="AA29" s="784">
        <v>5</v>
      </c>
      <c r="AB29" s="784"/>
      <c r="AC29" s="784"/>
      <c r="AD29" s="784"/>
      <c r="AE29" s="785"/>
      <c r="AF29" s="786">
        <v>5</v>
      </c>
      <c r="AG29" s="787"/>
      <c r="AH29" s="787"/>
      <c r="AI29" s="787"/>
      <c r="AJ29" s="788"/>
      <c r="AK29" s="834">
        <v>363</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389</v>
      </c>
      <c r="C30" s="781"/>
      <c r="D30" s="781"/>
      <c r="E30" s="781"/>
      <c r="F30" s="781"/>
      <c r="G30" s="781"/>
      <c r="H30" s="781"/>
      <c r="I30" s="781"/>
      <c r="J30" s="781"/>
      <c r="K30" s="781"/>
      <c r="L30" s="781"/>
      <c r="M30" s="781"/>
      <c r="N30" s="781"/>
      <c r="O30" s="781"/>
      <c r="P30" s="782"/>
      <c r="Q30" s="783">
        <v>9302</v>
      </c>
      <c r="R30" s="784"/>
      <c r="S30" s="784"/>
      <c r="T30" s="784"/>
      <c r="U30" s="784"/>
      <c r="V30" s="784">
        <v>8972</v>
      </c>
      <c r="W30" s="784"/>
      <c r="X30" s="784"/>
      <c r="Y30" s="784"/>
      <c r="Z30" s="784"/>
      <c r="AA30" s="784">
        <v>330</v>
      </c>
      <c r="AB30" s="784"/>
      <c r="AC30" s="784"/>
      <c r="AD30" s="784"/>
      <c r="AE30" s="785"/>
      <c r="AF30" s="786">
        <v>330</v>
      </c>
      <c r="AG30" s="787"/>
      <c r="AH30" s="787"/>
      <c r="AI30" s="787"/>
      <c r="AJ30" s="788"/>
      <c r="AK30" s="834">
        <v>1372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390</v>
      </c>
      <c r="C31" s="781"/>
      <c r="D31" s="781"/>
      <c r="E31" s="781"/>
      <c r="F31" s="781"/>
      <c r="G31" s="781"/>
      <c r="H31" s="781"/>
      <c r="I31" s="781"/>
      <c r="J31" s="781"/>
      <c r="K31" s="781"/>
      <c r="L31" s="781"/>
      <c r="M31" s="781"/>
      <c r="N31" s="781"/>
      <c r="O31" s="781"/>
      <c r="P31" s="782"/>
      <c r="Q31" s="783">
        <v>3364</v>
      </c>
      <c r="R31" s="784"/>
      <c r="S31" s="784"/>
      <c r="T31" s="784"/>
      <c r="U31" s="784"/>
      <c r="V31" s="784">
        <v>420</v>
      </c>
      <c r="W31" s="784"/>
      <c r="X31" s="784"/>
      <c r="Y31" s="784"/>
      <c r="Z31" s="784"/>
      <c r="AA31" s="784">
        <v>2944</v>
      </c>
      <c r="AB31" s="784"/>
      <c r="AC31" s="784"/>
      <c r="AD31" s="784"/>
      <c r="AE31" s="785"/>
      <c r="AF31" s="786">
        <v>2944</v>
      </c>
      <c r="AG31" s="787"/>
      <c r="AH31" s="787"/>
      <c r="AI31" s="787"/>
      <c r="AJ31" s="788"/>
      <c r="AK31" s="834">
        <v>18</v>
      </c>
      <c r="AL31" s="830"/>
      <c r="AM31" s="830"/>
      <c r="AN31" s="830"/>
      <c r="AO31" s="830"/>
      <c r="AP31" s="830">
        <v>815</v>
      </c>
      <c r="AQ31" s="830"/>
      <c r="AR31" s="830"/>
      <c r="AS31" s="830"/>
      <c r="AT31" s="830"/>
      <c r="AU31" s="830"/>
      <c r="AV31" s="830"/>
      <c r="AW31" s="830"/>
      <c r="AX31" s="830"/>
      <c r="AY31" s="830"/>
      <c r="AZ31" s="831"/>
      <c r="BA31" s="831"/>
      <c r="BB31" s="831"/>
      <c r="BC31" s="831"/>
      <c r="BD31" s="831"/>
      <c r="BE31" s="832" t="s">
        <v>391</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2002</v>
      </c>
      <c r="R32" s="784"/>
      <c r="S32" s="784"/>
      <c r="T32" s="784"/>
      <c r="U32" s="784"/>
      <c r="V32" s="784">
        <v>350</v>
      </c>
      <c r="W32" s="784"/>
      <c r="X32" s="784"/>
      <c r="Y32" s="784"/>
      <c r="Z32" s="784"/>
      <c r="AA32" s="784">
        <v>1652</v>
      </c>
      <c r="AB32" s="784"/>
      <c r="AC32" s="784"/>
      <c r="AD32" s="784"/>
      <c r="AE32" s="785"/>
      <c r="AF32" s="786">
        <v>1652</v>
      </c>
      <c r="AG32" s="787"/>
      <c r="AH32" s="787"/>
      <c r="AI32" s="787"/>
      <c r="AJ32" s="788"/>
      <c r="AK32" s="834">
        <v>1244</v>
      </c>
      <c r="AL32" s="830"/>
      <c r="AM32" s="830"/>
      <c r="AN32" s="830"/>
      <c r="AO32" s="830"/>
      <c r="AP32" s="830">
        <v>16968</v>
      </c>
      <c r="AQ32" s="830"/>
      <c r="AR32" s="830"/>
      <c r="AS32" s="830"/>
      <c r="AT32" s="830"/>
      <c r="AU32" s="830">
        <v>8790</v>
      </c>
      <c r="AV32" s="830"/>
      <c r="AW32" s="830"/>
      <c r="AX32" s="830"/>
      <c r="AY32" s="830"/>
      <c r="AZ32" s="831"/>
      <c r="BA32" s="831"/>
      <c r="BB32" s="831"/>
      <c r="BC32" s="831"/>
      <c r="BD32" s="831"/>
      <c r="BE32" s="832" t="s">
        <v>391</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5634</v>
      </c>
      <c r="AG63" s="844"/>
      <c r="AH63" s="844"/>
      <c r="AI63" s="844"/>
      <c r="AJ63" s="845"/>
      <c r="AK63" s="846"/>
      <c r="AL63" s="841"/>
      <c r="AM63" s="841"/>
      <c r="AN63" s="841"/>
      <c r="AO63" s="841"/>
      <c r="AP63" s="844">
        <v>17783</v>
      </c>
      <c r="AQ63" s="844"/>
      <c r="AR63" s="844"/>
      <c r="AS63" s="844"/>
      <c r="AT63" s="844"/>
      <c r="AU63" s="844">
        <v>8790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545</v>
      </c>
      <c r="C68" s="870"/>
      <c r="D68" s="870"/>
      <c r="E68" s="870"/>
      <c r="F68" s="870"/>
      <c r="G68" s="870"/>
      <c r="H68" s="870"/>
      <c r="I68" s="870"/>
      <c r="J68" s="870"/>
      <c r="K68" s="870"/>
      <c r="L68" s="870"/>
      <c r="M68" s="870"/>
      <c r="N68" s="870"/>
      <c r="O68" s="870"/>
      <c r="P68" s="871"/>
      <c r="Q68" s="872">
        <v>4092</v>
      </c>
      <c r="R68" s="866"/>
      <c r="S68" s="866"/>
      <c r="T68" s="866"/>
      <c r="U68" s="866"/>
      <c r="V68" s="866">
        <v>4076</v>
      </c>
      <c r="W68" s="866"/>
      <c r="X68" s="866"/>
      <c r="Y68" s="866"/>
      <c r="Z68" s="866"/>
      <c r="AA68" s="866">
        <v>16</v>
      </c>
      <c r="AB68" s="866"/>
      <c r="AC68" s="866"/>
      <c r="AD68" s="866"/>
      <c r="AE68" s="866"/>
      <c r="AF68" s="866">
        <v>16</v>
      </c>
      <c r="AG68" s="866"/>
      <c r="AH68" s="866"/>
      <c r="AI68" s="866"/>
      <c r="AJ68" s="866"/>
      <c r="AK68" s="866">
        <v>10</v>
      </c>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546</v>
      </c>
      <c r="C69" s="874"/>
      <c r="D69" s="874"/>
      <c r="E69" s="874"/>
      <c r="F69" s="874"/>
      <c r="G69" s="874"/>
      <c r="H69" s="874"/>
      <c r="I69" s="874"/>
      <c r="J69" s="874"/>
      <c r="K69" s="874"/>
      <c r="L69" s="874"/>
      <c r="M69" s="874"/>
      <c r="N69" s="874"/>
      <c r="O69" s="874"/>
      <c r="P69" s="875"/>
      <c r="Q69" s="876">
        <v>113</v>
      </c>
      <c r="R69" s="830"/>
      <c r="S69" s="830"/>
      <c r="T69" s="830"/>
      <c r="U69" s="830"/>
      <c r="V69" s="830">
        <v>106</v>
      </c>
      <c r="W69" s="830"/>
      <c r="X69" s="830"/>
      <c r="Y69" s="830"/>
      <c r="Z69" s="830"/>
      <c r="AA69" s="830">
        <v>7</v>
      </c>
      <c r="AB69" s="830"/>
      <c r="AC69" s="830"/>
      <c r="AD69" s="830"/>
      <c r="AE69" s="830"/>
      <c r="AF69" s="830">
        <v>7</v>
      </c>
      <c r="AG69" s="830"/>
      <c r="AH69" s="830"/>
      <c r="AI69" s="830"/>
      <c r="AJ69" s="830"/>
      <c r="AK69" s="830">
        <v>15</v>
      </c>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547</v>
      </c>
      <c r="C70" s="874"/>
      <c r="D70" s="874"/>
      <c r="E70" s="874"/>
      <c r="F70" s="874"/>
      <c r="G70" s="874"/>
      <c r="H70" s="874"/>
      <c r="I70" s="874"/>
      <c r="J70" s="874"/>
      <c r="K70" s="874"/>
      <c r="L70" s="874"/>
      <c r="M70" s="874"/>
      <c r="N70" s="874"/>
      <c r="O70" s="874"/>
      <c r="P70" s="875"/>
      <c r="Q70" s="876">
        <v>6</v>
      </c>
      <c r="R70" s="830"/>
      <c r="S70" s="830"/>
      <c r="T70" s="830"/>
      <c r="U70" s="830"/>
      <c r="V70" s="830">
        <v>2</v>
      </c>
      <c r="W70" s="830"/>
      <c r="X70" s="830"/>
      <c r="Y70" s="830"/>
      <c r="Z70" s="830"/>
      <c r="AA70" s="830">
        <v>4</v>
      </c>
      <c r="AB70" s="830"/>
      <c r="AC70" s="830"/>
      <c r="AD70" s="830"/>
      <c r="AE70" s="830"/>
      <c r="AF70" s="830">
        <v>4</v>
      </c>
      <c r="AG70" s="830"/>
      <c r="AH70" s="830"/>
      <c r="AI70" s="830"/>
      <c r="AJ70" s="830"/>
      <c r="AK70" s="830">
        <v>0</v>
      </c>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146</v>
      </c>
      <c r="R71" s="830"/>
      <c r="S71" s="830"/>
      <c r="T71" s="830"/>
      <c r="U71" s="830"/>
      <c r="V71" s="830">
        <v>146</v>
      </c>
      <c r="W71" s="830"/>
      <c r="X71" s="830"/>
      <c r="Y71" s="830"/>
      <c r="Z71" s="830"/>
      <c r="AA71" s="830">
        <v>0</v>
      </c>
      <c r="AB71" s="830"/>
      <c r="AC71" s="830"/>
      <c r="AD71" s="830"/>
      <c r="AE71" s="830"/>
      <c r="AF71" s="830">
        <v>0</v>
      </c>
      <c r="AG71" s="830"/>
      <c r="AH71" s="830"/>
      <c r="AI71" s="830"/>
      <c r="AJ71" s="830"/>
      <c r="AK71" s="830">
        <v>1</v>
      </c>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549</v>
      </c>
      <c r="C72" s="874"/>
      <c r="D72" s="874"/>
      <c r="E72" s="874"/>
      <c r="F72" s="874"/>
      <c r="G72" s="874"/>
      <c r="H72" s="874"/>
      <c r="I72" s="874"/>
      <c r="J72" s="874"/>
      <c r="K72" s="874"/>
      <c r="L72" s="874"/>
      <c r="M72" s="874"/>
      <c r="N72" s="874"/>
      <c r="O72" s="874"/>
      <c r="P72" s="875"/>
      <c r="Q72" s="876">
        <v>303</v>
      </c>
      <c r="R72" s="830"/>
      <c r="S72" s="830"/>
      <c r="T72" s="830"/>
      <c r="U72" s="830"/>
      <c r="V72" s="830">
        <v>280</v>
      </c>
      <c r="W72" s="830"/>
      <c r="X72" s="830"/>
      <c r="Y72" s="830"/>
      <c r="Z72" s="830"/>
      <c r="AA72" s="830">
        <v>23</v>
      </c>
      <c r="AB72" s="830"/>
      <c r="AC72" s="830"/>
      <c r="AD72" s="830"/>
      <c r="AE72" s="830"/>
      <c r="AF72" s="830">
        <v>23</v>
      </c>
      <c r="AG72" s="830"/>
      <c r="AH72" s="830"/>
      <c r="AI72" s="830"/>
      <c r="AJ72" s="830"/>
      <c r="AK72" s="830">
        <v>193</v>
      </c>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550</v>
      </c>
      <c r="C73" s="874"/>
      <c r="D73" s="874"/>
      <c r="E73" s="874"/>
      <c r="F73" s="874"/>
      <c r="G73" s="874"/>
      <c r="H73" s="874"/>
      <c r="I73" s="874"/>
      <c r="J73" s="874"/>
      <c r="K73" s="874"/>
      <c r="L73" s="874"/>
      <c r="M73" s="874"/>
      <c r="N73" s="874"/>
      <c r="O73" s="874"/>
      <c r="P73" s="875"/>
      <c r="Q73" s="876">
        <v>14208</v>
      </c>
      <c r="R73" s="830"/>
      <c r="S73" s="830"/>
      <c r="T73" s="830"/>
      <c r="U73" s="830"/>
      <c r="V73" s="830">
        <v>13916</v>
      </c>
      <c r="W73" s="830"/>
      <c r="X73" s="830"/>
      <c r="Y73" s="830"/>
      <c r="Z73" s="830"/>
      <c r="AA73" s="830">
        <v>292</v>
      </c>
      <c r="AB73" s="830"/>
      <c r="AC73" s="830"/>
      <c r="AD73" s="830"/>
      <c r="AE73" s="830"/>
      <c r="AF73" s="830">
        <v>268</v>
      </c>
      <c r="AG73" s="830"/>
      <c r="AH73" s="830"/>
      <c r="AI73" s="830"/>
      <c r="AJ73" s="830"/>
      <c r="AK73" s="830">
        <v>64</v>
      </c>
      <c r="AL73" s="830"/>
      <c r="AM73" s="830"/>
      <c r="AN73" s="830"/>
      <c r="AO73" s="830"/>
      <c r="AP73" s="830">
        <v>4474</v>
      </c>
      <c r="AQ73" s="830"/>
      <c r="AR73" s="830"/>
      <c r="AS73" s="830"/>
      <c r="AT73" s="830"/>
      <c r="AU73" s="830">
        <v>388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318</v>
      </c>
      <c r="AG88" s="844"/>
      <c r="AH88" s="844"/>
      <c r="AI88" s="844"/>
      <c r="AJ88" s="844"/>
      <c r="AK88" s="841"/>
      <c r="AL88" s="841"/>
      <c r="AM88" s="841"/>
      <c r="AN88" s="841"/>
      <c r="AO88" s="841"/>
      <c r="AP88" s="844">
        <v>4474</v>
      </c>
      <c r="AQ88" s="844"/>
      <c r="AR88" s="844"/>
      <c r="AS88" s="844"/>
      <c r="AT88" s="844"/>
      <c r="AU88" s="844">
        <v>388</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6</v>
      </c>
      <c r="CX102" s="852"/>
      <c r="CY102" s="852"/>
      <c r="CZ102" s="852"/>
      <c r="DA102" s="891"/>
      <c r="DB102" s="890">
        <v>2500</v>
      </c>
      <c r="DC102" s="852"/>
      <c r="DD102" s="852"/>
      <c r="DE102" s="852"/>
      <c r="DF102" s="891"/>
      <c r="DG102" s="890" t="s">
        <v>484</v>
      </c>
      <c r="DH102" s="852"/>
      <c r="DI102" s="852"/>
      <c r="DJ102" s="852"/>
      <c r="DK102" s="891"/>
      <c r="DL102" s="890" t="s">
        <v>484</v>
      </c>
      <c r="DM102" s="852"/>
      <c r="DN102" s="852"/>
      <c r="DO102" s="852"/>
      <c r="DP102" s="891"/>
      <c r="DQ102" s="890">
        <v>2375</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30"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3606554</v>
      </c>
      <c r="AB110" s="900"/>
      <c r="AC110" s="900"/>
      <c r="AD110" s="900"/>
      <c r="AE110" s="901"/>
      <c r="AF110" s="902">
        <v>3458017</v>
      </c>
      <c r="AG110" s="900"/>
      <c r="AH110" s="900"/>
      <c r="AI110" s="900"/>
      <c r="AJ110" s="901"/>
      <c r="AK110" s="902">
        <v>3320403</v>
      </c>
      <c r="AL110" s="900"/>
      <c r="AM110" s="900"/>
      <c r="AN110" s="900"/>
      <c r="AO110" s="901"/>
      <c r="AP110" s="903">
        <v>14.8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35193627</v>
      </c>
      <c r="BR110" s="931"/>
      <c r="BS110" s="931"/>
      <c r="BT110" s="931"/>
      <c r="BU110" s="931"/>
      <c r="BV110" s="931">
        <v>32130583</v>
      </c>
      <c r="BW110" s="931"/>
      <c r="BX110" s="931"/>
      <c r="BY110" s="931"/>
      <c r="BZ110" s="931"/>
      <c r="CA110" s="931">
        <v>29905863</v>
      </c>
      <c r="CB110" s="931"/>
      <c r="CC110" s="931"/>
      <c r="CD110" s="931"/>
      <c r="CE110" s="931"/>
      <c r="CF110" s="944">
        <v>133.6</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3558759</v>
      </c>
      <c r="DH110" s="931"/>
      <c r="DI110" s="931"/>
      <c r="DJ110" s="931"/>
      <c r="DK110" s="931"/>
      <c r="DL110" s="931">
        <v>3315722</v>
      </c>
      <c r="DM110" s="931"/>
      <c r="DN110" s="931"/>
      <c r="DO110" s="931"/>
      <c r="DP110" s="931"/>
      <c r="DQ110" s="931">
        <v>3072685</v>
      </c>
      <c r="DR110" s="931"/>
      <c r="DS110" s="931"/>
      <c r="DT110" s="931"/>
      <c r="DU110" s="931"/>
      <c r="DV110" s="932">
        <v>13.7</v>
      </c>
      <c r="DW110" s="932"/>
      <c r="DX110" s="932"/>
      <c r="DY110" s="932"/>
      <c r="DZ110" s="933"/>
    </row>
    <row r="111" spans="1:131" s="230"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3558759</v>
      </c>
      <c r="BR111" s="926"/>
      <c r="BS111" s="926"/>
      <c r="BT111" s="926"/>
      <c r="BU111" s="926"/>
      <c r="BV111" s="926">
        <v>3315722</v>
      </c>
      <c r="BW111" s="926"/>
      <c r="BX111" s="926"/>
      <c r="BY111" s="926"/>
      <c r="BZ111" s="926"/>
      <c r="CA111" s="926">
        <v>3072685</v>
      </c>
      <c r="CB111" s="926"/>
      <c r="CC111" s="926"/>
      <c r="CD111" s="926"/>
      <c r="CE111" s="926"/>
      <c r="CF111" s="920">
        <v>13.7</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8251863</v>
      </c>
      <c r="BR112" s="926"/>
      <c r="BS112" s="926"/>
      <c r="BT112" s="926"/>
      <c r="BU112" s="926"/>
      <c r="BV112" s="926">
        <v>8508603</v>
      </c>
      <c r="BW112" s="926"/>
      <c r="BX112" s="926"/>
      <c r="BY112" s="926"/>
      <c r="BZ112" s="926"/>
      <c r="CA112" s="926">
        <v>8789541</v>
      </c>
      <c r="CB112" s="926"/>
      <c r="CC112" s="926"/>
      <c r="CD112" s="926"/>
      <c r="CE112" s="926"/>
      <c r="CF112" s="920">
        <v>39.299999999999997</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702833</v>
      </c>
      <c r="AB113" s="938"/>
      <c r="AC113" s="938"/>
      <c r="AD113" s="938"/>
      <c r="AE113" s="939"/>
      <c r="AF113" s="940">
        <v>746027</v>
      </c>
      <c r="AG113" s="938"/>
      <c r="AH113" s="938"/>
      <c r="AI113" s="938"/>
      <c r="AJ113" s="939"/>
      <c r="AK113" s="940">
        <v>746333</v>
      </c>
      <c r="AL113" s="938"/>
      <c r="AM113" s="938"/>
      <c r="AN113" s="938"/>
      <c r="AO113" s="939"/>
      <c r="AP113" s="941">
        <v>3.3</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427296</v>
      </c>
      <c r="BR113" s="926"/>
      <c r="BS113" s="926"/>
      <c r="BT113" s="926"/>
      <c r="BU113" s="926"/>
      <c r="BV113" s="926">
        <v>416514</v>
      </c>
      <c r="BW113" s="926"/>
      <c r="BX113" s="926"/>
      <c r="BY113" s="926"/>
      <c r="BZ113" s="926"/>
      <c r="CA113" s="926">
        <v>388310</v>
      </c>
      <c r="CB113" s="926"/>
      <c r="CC113" s="926"/>
      <c r="CD113" s="926"/>
      <c r="CE113" s="926"/>
      <c r="CF113" s="920">
        <v>1.7</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93275</v>
      </c>
      <c r="AB114" s="959"/>
      <c r="AC114" s="959"/>
      <c r="AD114" s="959"/>
      <c r="AE114" s="960"/>
      <c r="AF114" s="961">
        <v>93415</v>
      </c>
      <c r="AG114" s="959"/>
      <c r="AH114" s="959"/>
      <c r="AI114" s="959"/>
      <c r="AJ114" s="960"/>
      <c r="AK114" s="961">
        <v>95626</v>
      </c>
      <c r="AL114" s="959"/>
      <c r="AM114" s="959"/>
      <c r="AN114" s="959"/>
      <c r="AO114" s="960"/>
      <c r="AP114" s="962">
        <v>0.4</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5469557</v>
      </c>
      <c r="BR114" s="926"/>
      <c r="BS114" s="926"/>
      <c r="BT114" s="926"/>
      <c r="BU114" s="926"/>
      <c r="BV114" s="926">
        <v>5584774</v>
      </c>
      <c r="BW114" s="926"/>
      <c r="BX114" s="926"/>
      <c r="BY114" s="926"/>
      <c r="BZ114" s="926"/>
      <c r="CA114" s="926">
        <v>5710107</v>
      </c>
      <c r="CB114" s="926"/>
      <c r="CC114" s="926"/>
      <c r="CD114" s="926"/>
      <c r="CE114" s="926"/>
      <c r="CF114" s="920">
        <v>25.5</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233520</v>
      </c>
      <c r="AB115" s="938"/>
      <c r="AC115" s="938"/>
      <c r="AD115" s="938"/>
      <c r="AE115" s="939"/>
      <c r="AF115" s="940">
        <v>243037</v>
      </c>
      <c r="AG115" s="938"/>
      <c r="AH115" s="938"/>
      <c r="AI115" s="938"/>
      <c r="AJ115" s="939"/>
      <c r="AK115" s="940">
        <v>243037</v>
      </c>
      <c r="AL115" s="938"/>
      <c r="AM115" s="938"/>
      <c r="AN115" s="938"/>
      <c r="AO115" s="939"/>
      <c r="AP115" s="941">
        <v>1.1000000000000001</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2875529</v>
      </c>
      <c r="BR115" s="926"/>
      <c r="BS115" s="926"/>
      <c r="BT115" s="926"/>
      <c r="BU115" s="926"/>
      <c r="BV115" s="926">
        <v>2609739</v>
      </c>
      <c r="BW115" s="926"/>
      <c r="BX115" s="926"/>
      <c r="BY115" s="926"/>
      <c r="BZ115" s="926"/>
      <c r="CA115" s="926">
        <v>2375142</v>
      </c>
      <c r="CB115" s="926"/>
      <c r="CC115" s="926"/>
      <c r="CD115" s="926"/>
      <c r="CE115" s="926"/>
      <c r="CF115" s="920">
        <v>10.6</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4636182</v>
      </c>
      <c r="AB117" s="979"/>
      <c r="AC117" s="979"/>
      <c r="AD117" s="979"/>
      <c r="AE117" s="980"/>
      <c r="AF117" s="981">
        <v>4540496</v>
      </c>
      <c r="AG117" s="979"/>
      <c r="AH117" s="979"/>
      <c r="AI117" s="979"/>
      <c r="AJ117" s="980"/>
      <c r="AK117" s="981">
        <v>4405399</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233520</v>
      </c>
      <c r="AB119" s="900"/>
      <c r="AC119" s="900"/>
      <c r="AD119" s="900"/>
      <c r="AE119" s="901"/>
      <c r="AF119" s="902">
        <v>243037</v>
      </c>
      <c r="AG119" s="900"/>
      <c r="AH119" s="900"/>
      <c r="AI119" s="900"/>
      <c r="AJ119" s="901"/>
      <c r="AK119" s="902">
        <v>243037</v>
      </c>
      <c r="AL119" s="900"/>
      <c r="AM119" s="900"/>
      <c r="AN119" s="900"/>
      <c r="AO119" s="901"/>
      <c r="AP119" s="903">
        <v>1.1000000000000001</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439</v>
      </c>
      <c r="BP119" s="1005"/>
      <c r="BQ119" s="999">
        <v>55776631</v>
      </c>
      <c r="BR119" s="1000"/>
      <c r="BS119" s="1000"/>
      <c r="BT119" s="1000"/>
      <c r="BU119" s="1000"/>
      <c r="BV119" s="1000">
        <v>52565935</v>
      </c>
      <c r="BW119" s="1000"/>
      <c r="BX119" s="1000"/>
      <c r="BY119" s="1000"/>
      <c r="BZ119" s="1000"/>
      <c r="CA119" s="1000">
        <v>50241648</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7181929</v>
      </c>
      <c r="BR120" s="931"/>
      <c r="BS120" s="931"/>
      <c r="BT120" s="931"/>
      <c r="BU120" s="931"/>
      <c r="BV120" s="931">
        <v>8690524</v>
      </c>
      <c r="BW120" s="931"/>
      <c r="BX120" s="931"/>
      <c r="BY120" s="931"/>
      <c r="BZ120" s="931"/>
      <c r="CA120" s="931">
        <v>9676572</v>
      </c>
      <c r="CB120" s="931"/>
      <c r="CC120" s="931"/>
      <c r="CD120" s="931"/>
      <c r="CE120" s="931"/>
      <c r="CF120" s="944">
        <v>43.2</v>
      </c>
      <c r="CG120" s="945"/>
      <c r="CH120" s="945"/>
      <c r="CI120" s="945"/>
      <c r="CJ120" s="945"/>
      <c r="CK120" s="1006" t="s">
        <v>443</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8251863</v>
      </c>
      <c r="DH120" s="931"/>
      <c r="DI120" s="931"/>
      <c r="DJ120" s="931"/>
      <c r="DK120" s="931"/>
      <c r="DL120" s="931">
        <v>8508603</v>
      </c>
      <c r="DM120" s="931"/>
      <c r="DN120" s="931"/>
      <c r="DO120" s="931"/>
      <c r="DP120" s="931"/>
      <c r="DQ120" s="931">
        <v>8789541</v>
      </c>
      <c r="DR120" s="931"/>
      <c r="DS120" s="931"/>
      <c r="DT120" s="931"/>
      <c r="DU120" s="931"/>
      <c r="DV120" s="932">
        <v>39.299999999999997</v>
      </c>
      <c r="DW120" s="932"/>
      <c r="DX120" s="932"/>
      <c r="DY120" s="932"/>
      <c r="DZ120" s="933"/>
    </row>
    <row r="121" spans="1:130" s="230"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8139485</v>
      </c>
      <c r="BR121" s="926"/>
      <c r="BS121" s="926"/>
      <c r="BT121" s="926"/>
      <c r="BU121" s="926"/>
      <c r="BV121" s="926">
        <v>7845993</v>
      </c>
      <c r="BW121" s="926"/>
      <c r="BX121" s="926"/>
      <c r="BY121" s="926"/>
      <c r="BZ121" s="926"/>
      <c r="CA121" s="926">
        <v>7351013</v>
      </c>
      <c r="CB121" s="926"/>
      <c r="CC121" s="926"/>
      <c r="CD121" s="926"/>
      <c r="CE121" s="926"/>
      <c r="CF121" s="920">
        <v>32.799999999999997</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30"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31867981</v>
      </c>
      <c r="BR122" s="1000"/>
      <c r="BS122" s="1000"/>
      <c r="BT122" s="1000"/>
      <c r="BU122" s="1000"/>
      <c r="BV122" s="1000">
        <v>30117889</v>
      </c>
      <c r="BW122" s="1000"/>
      <c r="BX122" s="1000"/>
      <c r="BY122" s="1000"/>
      <c r="BZ122" s="1000"/>
      <c r="CA122" s="1000">
        <v>28088488</v>
      </c>
      <c r="CB122" s="1000"/>
      <c r="CC122" s="1000"/>
      <c r="CD122" s="1000"/>
      <c r="CE122" s="1000"/>
      <c r="CF122" s="1017">
        <v>125.5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30"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447</v>
      </c>
      <c r="BP123" s="1005"/>
      <c r="BQ123" s="1063">
        <v>47189395</v>
      </c>
      <c r="BR123" s="1064"/>
      <c r="BS123" s="1064"/>
      <c r="BT123" s="1064"/>
      <c r="BU123" s="1064"/>
      <c r="BV123" s="1064">
        <v>46654406</v>
      </c>
      <c r="BW123" s="1064"/>
      <c r="BX123" s="1064"/>
      <c r="BY123" s="1064"/>
      <c r="BZ123" s="1064"/>
      <c r="CA123" s="1064">
        <v>45116073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38.299999999999997</v>
      </c>
      <c r="BR124" s="1027"/>
      <c r="BS124" s="1027"/>
      <c r="BT124" s="1027"/>
      <c r="BU124" s="1027"/>
      <c r="BV124" s="1027">
        <v>27</v>
      </c>
      <c r="BW124" s="1027"/>
      <c r="BX124" s="1027"/>
      <c r="BY124" s="1027"/>
      <c r="BZ124" s="1027"/>
      <c r="CA124" s="1027">
        <v>22.9</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v>2875529</v>
      </c>
      <c r="DH126" s="926"/>
      <c r="DI126" s="926"/>
      <c r="DJ126" s="926"/>
      <c r="DK126" s="926"/>
      <c r="DL126" s="926">
        <v>2609739</v>
      </c>
      <c r="DM126" s="926"/>
      <c r="DN126" s="926"/>
      <c r="DO126" s="926"/>
      <c r="DP126" s="926"/>
      <c r="DQ126" s="926">
        <v>2375142</v>
      </c>
      <c r="DR126" s="926"/>
      <c r="DS126" s="926"/>
      <c r="DT126" s="926"/>
      <c r="DU126" s="926"/>
      <c r="DV126" s="927">
        <v>10.6</v>
      </c>
      <c r="DW126" s="927"/>
      <c r="DX126" s="927"/>
      <c r="DY126" s="927"/>
      <c r="DZ126" s="928"/>
    </row>
    <row r="127" spans="1:130" s="230"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876871</v>
      </c>
      <c r="AB128" s="1046"/>
      <c r="AC128" s="1046"/>
      <c r="AD128" s="1046"/>
      <c r="AE128" s="1047"/>
      <c r="AF128" s="1048">
        <v>913586</v>
      </c>
      <c r="AG128" s="1046"/>
      <c r="AH128" s="1046"/>
      <c r="AI128" s="1046"/>
      <c r="AJ128" s="1047"/>
      <c r="AK128" s="1048">
        <v>855719</v>
      </c>
      <c r="AL128" s="1046"/>
      <c r="AM128" s="1046"/>
      <c r="AN128" s="1046"/>
      <c r="AO128" s="1047"/>
      <c r="AP128" s="1049"/>
      <c r="AQ128" s="1050"/>
      <c r="AR128" s="1050"/>
      <c r="AS128" s="1050"/>
      <c r="AT128" s="1051"/>
      <c r="AU128" s="232"/>
      <c r="AV128" s="232"/>
      <c r="AW128" s="232"/>
      <c r="AX128" s="896" t="s">
        <v>461</v>
      </c>
      <c r="AY128" s="897"/>
      <c r="AZ128" s="897"/>
      <c r="BA128" s="897"/>
      <c r="BB128" s="897"/>
      <c r="BC128" s="897"/>
      <c r="BD128" s="897"/>
      <c r="BE128" s="898"/>
      <c r="BF128" s="1052" t="s">
        <v>122</v>
      </c>
      <c r="BG128" s="1053"/>
      <c r="BH128" s="1053"/>
      <c r="BI128" s="1053"/>
      <c r="BJ128" s="1053"/>
      <c r="BK128" s="1053"/>
      <c r="BL128" s="1054"/>
      <c r="BM128" s="1052">
        <v>12.08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25267135</v>
      </c>
      <c r="AB129" s="959"/>
      <c r="AC129" s="959"/>
      <c r="AD129" s="959"/>
      <c r="AE129" s="960"/>
      <c r="AF129" s="961">
        <v>24630234</v>
      </c>
      <c r="AG129" s="959"/>
      <c r="AH129" s="959"/>
      <c r="AI129" s="959"/>
      <c r="AJ129" s="960"/>
      <c r="AK129" s="961">
        <v>25062883</v>
      </c>
      <c r="AL129" s="959"/>
      <c r="AM129" s="959"/>
      <c r="AN129" s="959"/>
      <c r="AO129" s="960"/>
      <c r="AP129" s="1073"/>
      <c r="AQ129" s="1074"/>
      <c r="AR129" s="1074"/>
      <c r="AS129" s="1074"/>
      <c r="AT129" s="1075"/>
      <c r="AU129" s="233"/>
      <c r="AV129" s="233"/>
      <c r="AW129" s="233"/>
      <c r="AX129" s="1065" t="s">
        <v>464</v>
      </c>
      <c r="AY129" s="923"/>
      <c r="AZ129" s="923"/>
      <c r="BA129" s="923"/>
      <c r="BB129" s="923"/>
      <c r="BC129" s="923"/>
      <c r="BD129" s="923"/>
      <c r="BE129" s="924"/>
      <c r="BF129" s="1066" t="s">
        <v>122</v>
      </c>
      <c r="BG129" s="1067"/>
      <c r="BH129" s="1067"/>
      <c r="BI129" s="1067"/>
      <c r="BJ129" s="1067"/>
      <c r="BK129" s="1067"/>
      <c r="BL129" s="1068"/>
      <c r="BM129" s="1066">
        <v>17.079999999999998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2903637</v>
      </c>
      <c r="AB130" s="959"/>
      <c r="AC130" s="959"/>
      <c r="AD130" s="959"/>
      <c r="AE130" s="960"/>
      <c r="AF130" s="961">
        <v>2765098</v>
      </c>
      <c r="AG130" s="959"/>
      <c r="AH130" s="959"/>
      <c r="AI130" s="959"/>
      <c r="AJ130" s="960"/>
      <c r="AK130" s="961">
        <v>2684875</v>
      </c>
      <c r="AL130" s="959"/>
      <c r="AM130" s="959"/>
      <c r="AN130" s="959"/>
      <c r="AO130" s="960"/>
      <c r="AP130" s="1073"/>
      <c r="AQ130" s="1074"/>
      <c r="AR130" s="1074"/>
      <c r="AS130" s="1074"/>
      <c r="AT130" s="1075"/>
      <c r="AU130" s="233"/>
      <c r="AV130" s="233"/>
      <c r="AW130" s="233"/>
      <c r="AX130" s="1065" t="s">
        <v>467</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22363498</v>
      </c>
      <c r="AB131" s="986"/>
      <c r="AC131" s="986"/>
      <c r="AD131" s="986"/>
      <c r="AE131" s="987"/>
      <c r="AF131" s="985">
        <v>21865136</v>
      </c>
      <c r="AG131" s="986"/>
      <c r="AH131" s="986"/>
      <c r="AI131" s="986"/>
      <c r="AJ131" s="987"/>
      <c r="AK131" s="985">
        <v>22378008</v>
      </c>
      <c r="AL131" s="986"/>
      <c r="AM131" s="986"/>
      <c r="AN131" s="986"/>
      <c r="AO131" s="987"/>
      <c r="AP131" s="1110"/>
      <c r="AQ131" s="1111"/>
      <c r="AR131" s="1111"/>
      <c r="AS131" s="1111"/>
      <c r="AT131" s="1112"/>
      <c r="AU131" s="233"/>
      <c r="AV131" s="233"/>
      <c r="AW131" s="233"/>
      <c r="AX131" s="1083" t="s">
        <v>469</v>
      </c>
      <c r="AY131" s="726"/>
      <c r="AZ131" s="726"/>
      <c r="BA131" s="726"/>
      <c r="BB131" s="726"/>
      <c r="BC131" s="726"/>
      <c r="BD131" s="726"/>
      <c r="BE131" s="1036"/>
      <c r="BF131" s="1084">
        <v>22.9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3.8262082259999999</v>
      </c>
      <c r="AB132" s="1097"/>
      <c r="AC132" s="1097"/>
      <c r="AD132" s="1097"/>
      <c r="AE132" s="1098"/>
      <c r="AF132" s="1099">
        <v>3.941489319</v>
      </c>
      <c r="AG132" s="1097"/>
      <c r="AH132" s="1097"/>
      <c r="AI132" s="1097"/>
      <c r="AJ132" s="1098"/>
      <c r="AK132" s="1099">
        <v>3.864530748</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3</v>
      </c>
      <c r="AB133" s="1080"/>
      <c r="AC133" s="1080"/>
      <c r="AD133" s="1080"/>
      <c r="AE133" s="1081"/>
      <c r="AF133" s="1079">
        <v>3.3</v>
      </c>
      <c r="AG133" s="1080"/>
      <c r="AH133" s="1080"/>
      <c r="AI133" s="1080"/>
      <c r="AJ133" s="1081"/>
      <c r="AK133" s="1079">
        <v>3.8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Utm9aAYepPQTb5dGq3NFngFdv0BIyR8MI7Yx9RZ/EYtbrx71EVdnEexocMAey1kV/8lhc0YWJWZe0xBqRMnTw==" saltValue="sTjPJfdfyVsYYzQD+9Tz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u/LqZtN7ug5Eh0V5SutXsJXT66d6RssacKNbDH6sKeW1Gu28wqaaotpQ1TGEL2lTBgwUwYCUyJcn/jXhvn3gw==" saltValue="MB+UHSHyyTqx6W4vA7637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bUt9CFcxr3/hHPZVP6JtgJLSgVGQQeETLBJ/sHQAN5HttUXRoOlg1FYOYsoHQsujr5n+2/VKMbtx+MKXTdiA==" saltValue="vJF00pTge5y8aCbv6Gxr9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481</v>
      </c>
      <c r="AL9" s="1117"/>
      <c r="AM9" s="1117"/>
      <c r="AN9" s="1118"/>
      <c r="AO9" s="281">
        <v>8189593</v>
      </c>
      <c r="AP9" s="281">
        <v>68676</v>
      </c>
      <c r="AQ9" s="282">
        <v>63160</v>
      </c>
      <c r="AR9" s="283">
        <v>8.6999999999999993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482</v>
      </c>
      <c r="AL10" s="1117"/>
      <c r="AM10" s="1117"/>
      <c r="AN10" s="1118"/>
      <c r="AO10" s="284">
        <v>1073444</v>
      </c>
      <c r="AP10" s="284">
        <v>9002</v>
      </c>
      <c r="AQ10" s="285">
        <v>4257</v>
      </c>
      <c r="AR10" s="286">
        <v>111.5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483</v>
      </c>
      <c r="AL11" s="1117"/>
      <c r="AM11" s="1117"/>
      <c r="AN11" s="1118"/>
      <c r="AO11" s="284" t="s">
        <v>484</v>
      </c>
      <c r="AP11" s="284" t="s">
        <v>484</v>
      </c>
      <c r="AQ11" s="285">
        <v>595</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485</v>
      </c>
      <c r="AL12" s="1117"/>
      <c r="AM12" s="1117"/>
      <c r="AN12" s="1118"/>
      <c r="AO12" s="284" t="s">
        <v>484</v>
      </c>
      <c r="AP12" s="284" t="s">
        <v>484</v>
      </c>
      <c r="AQ12" s="285">
        <v>9</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486</v>
      </c>
      <c r="AL13" s="1117"/>
      <c r="AM13" s="1117"/>
      <c r="AN13" s="1118"/>
      <c r="AO13" s="284">
        <v>5600</v>
      </c>
      <c r="AP13" s="284">
        <v>47</v>
      </c>
      <c r="AQ13" s="285">
        <v>2608</v>
      </c>
      <c r="AR13" s="286">
        <v>-98.2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487</v>
      </c>
      <c r="AL14" s="1117"/>
      <c r="AM14" s="1117"/>
      <c r="AN14" s="1118"/>
      <c r="AO14" s="284">
        <v>87592</v>
      </c>
      <c r="AP14" s="284">
        <v>735</v>
      </c>
      <c r="AQ14" s="285">
        <v>1202</v>
      </c>
      <c r="AR14" s="286">
        <v>-38.9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488</v>
      </c>
      <c r="AL15" s="1120"/>
      <c r="AM15" s="1120"/>
      <c r="AN15" s="1121"/>
      <c r="AO15" s="284">
        <v>-246622</v>
      </c>
      <c r="AP15" s="284">
        <v>-2068</v>
      </c>
      <c r="AQ15" s="285">
        <v>-3084</v>
      </c>
      <c r="AR15" s="286">
        <v>-32.9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9109607</v>
      </c>
      <c r="AP16" s="284">
        <v>76391</v>
      </c>
      <c r="AQ16" s="285">
        <v>68747</v>
      </c>
      <c r="AR16" s="286">
        <v>11.1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493</v>
      </c>
      <c r="AL21" s="1123"/>
      <c r="AM21" s="1123"/>
      <c r="AN21" s="1124"/>
      <c r="AO21" s="297">
        <v>6.93</v>
      </c>
      <c r="AP21" s="298">
        <v>6.22</v>
      </c>
      <c r="AQ21" s="299">
        <v>0.71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494</v>
      </c>
      <c r="AL22" s="1123"/>
      <c r="AM22" s="1123"/>
      <c r="AN22" s="1124"/>
      <c r="AO22" s="302">
        <v>98.1</v>
      </c>
      <c r="AP22" s="303">
        <v>98.7</v>
      </c>
      <c r="AQ22" s="304">
        <v>-0.6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498</v>
      </c>
      <c r="AL32" s="1131"/>
      <c r="AM32" s="1131"/>
      <c r="AN32" s="1132"/>
      <c r="AO32" s="312">
        <v>3320403</v>
      </c>
      <c r="AP32" s="312">
        <v>27844</v>
      </c>
      <c r="AQ32" s="313">
        <v>33476</v>
      </c>
      <c r="AR32" s="314">
        <v>-16.8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499</v>
      </c>
      <c r="AL33" s="1131"/>
      <c r="AM33" s="1131"/>
      <c r="AN33" s="1132"/>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500</v>
      </c>
      <c r="AL34" s="1131"/>
      <c r="AM34" s="1131"/>
      <c r="AN34" s="1132"/>
      <c r="AO34" s="312" t="s">
        <v>484</v>
      </c>
      <c r="AP34" s="312" t="s">
        <v>484</v>
      </c>
      <c r="AQ34" s="313">
        <v>23</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501</v>
      </c>
      <c r="AL35" s="1131"/>
      <c r="AM35" s="1131"/>
      <c r="AN35" s="1132"/>
      <c r="AO35" s="312">
        <v>746333</v>
      </c>
      <c r="AP35" s="312">
        <v>6259</v>
      </c>
      <c r="AQ35" s="313">
        <v>5696</v>
      </c>
      <c r="AR35" s="314">
        <v>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502</v>
      </c>
      <c r="AL36" s="1131"/>
      <c r="AM36" s="1131"/>
      <c r="AN36" s="1132"/>
      <c r="AO36" s="312">
        <v>95626</v>
      </c>
      <c r="AP36" s="312">
        <v>802</v>
      </c>
      <c r="AQ36" s="313">
        <v>1273</v>
      </c>
      <c r="AR36" s="314">
        <v>-37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503</v>
      </c>
      <c r="AL37" s="1131"/>
      <c r="AM37" s="1131"/>
      <c r="AN37" s="1132"/>
      <c r="AO37" s="312">
        <v>243037</v>
      </c>
      <c r="AP37" s="312">
        <v>2038</v>
      </c>
      <c r="AQ37" s="313">
        <v>486</v>
      </c>
      <c r="AR37" s="314">
        <v>319.3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504</v>
      </c>
      <c r="AL38" s="1134"/>
      <c r="AM38" s="1134"/>
      <c r="AN38" s="1135"/>
      <c r="AO38" s="315" t="s">
        <v>484</v>
      </c>
      <c r="AP38" s="315" t="s">
        <v>484</v>
      </c>
      <c r="AQ38" s="316">
        <v>0</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505</v>
      </c>
      <c r="AL39" s="1134"/>
      <c r="AM39" s="1134"/>
      <c r="AN39" s="1135"/>
      <c r="AO39" s="312">
        <v>-855719</v>
      </c>
      <c r="AP39" s="312">
        <v>-7176</v>
      </c>
      <c r="AQ39" s="313">
        <v>-6136</v>
      </c>
      <c r="AR39" s="314">
        <v>16.899999999999999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506</v>
      </c>
      <c r="AL40" s="1131"/>
      <c r="AM40" s="1131"/>
      <c r="AN40" s="1132"/>
      <c r="AO40" s="312">
        <v>-2684875</v>
      </c>
      <c r="AP40" s="312">
        <v>-22515</v>
      </c>
      <c r="AQ40" s="313">
        <v>-25079</v>
      </c>
      <c r="AR40" s="314">
        <v>-10.199999999999999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864805</v>
      </c>
      <c r="AP41" s="312">
        <v>7252</v>
      </c>
      <c r="AQ41" s="313">
        <v>9740</v>
      </c>
      <c r="AR41" s="314">
        <v>-25.5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476</v>
      </c>
      <c r="AN49" s="1127" t="s">
        <v>509</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3392276</v>
      </c>
      <c r="AN51" s="334">
        <v>27866</v>
      </c>
      <c r="AO51" s="335">
        <v>-10.5</v>
      </c>
      <c r="AP51" s="336">
        <v>42836</v>
      </c>
      <c r="AQ51" s="337">
        <v>-0.9</v>
      </c>
      <c r="AR51" s="338">
        <v>-9.6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1843382</v>
      </c>
      <c r="AN52" s="342">
        <v>15142</v>
      </c>
      <c r="AO52" s="343">
        <v>-36.5</v>
      </c>
      <c r="AP52" s="344">
        <v>22936</v>
      </c>
      <c r="AQ52" s="345">
        <v>1.4</v>
      </c>
      <c r="AR52" s="346">
        <v>-37.9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3817805</v>
      </c>
      <c r="AN53" s="334">
        <v>31437</v>
      </c>
      <c r="AO53" s="335">
        <v>12.8</v>
      </c>
      <c r="AP53" s="336">
        <v>44161</v>
      </c>
      <c r="AQ53" s="337">
        <v>3.1</v>
      </c>
      <c r="AR53" s="338">
        <v>9.6999999999999993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2256663</v>
      </c>
      <c r="AN54" s="342">
        <v>18582</v>
      </c>
      <c r="AO54" s="343">
        <v>22.7</v>
      </c>
      <c r="AP54" s="344">
        <v>23644</v>
      </c>
      <c r="AQ54" s="345">
        <v>3.1</v>
      </c>
      <c r="AR54" s="346">
        <v>19.600000000000001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2316749</v>
      </c>
      <c r="AN55" s="334">
        <v>19231</v>
      </c>
      <c r="AO55" s="335">
        <v>-38.799999999999997</v>
      </c>
      <c r="AP55" s="336">
        <v>43955</v>
      </c>
      <c r="AQ55" s="337">
        <v>-0.5</v>
      </c>
      <c r="AR55" s="338">
        <v>-38.299999999999997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1401782</v>
      </c>
      <c r="AN56" s="342">
        <v>11636</v>
      </c>
      <c r="AO56" s="343">
        <v>-37.4</v>
      </c>
      <c r="AP56" s="344">
        <v>21318</v>
      </c>
      <c r="AQ56" s="345">
        <v>-9.8000000000000007</v>
      </c>
      <c r="AR56" s="346">
        <v>-27.6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2611747</v>
      </c>
      <c r="AN57" s="334">
        <v>21767</v>
      </c>
      <c r="AO57" s="335">
        <v>13.2</v>
      </c>
      <c r="AP57" s="336">
        <v>41921</v>
      </c>
      <c r="AQ57" s="337">
        <v>-4.5999999999999996</v>
      </c>
      <c r="AR57" s="338">
        <v>17.8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1339612</v>
      </c>
      <c r="AN58" s="342">
        <v>11165</v>
      </c>
      <c r="AO58" s="343">
        <v>-4</v>
      </c>
      <c r="AP58" s="344">
        <v>21655</v>
      </c>
      <c r="AQ58" s="345">
        <v>1.6</v>
      </c>
      <c r="AR58" s="346">
        <v>-5.6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3660305</v>
      </c>
      <c r="AN59" s="334">
        <v>30694</v>
      </c>
      <c r="AO59" s="335">
        <v>41</v>
      </c>
      <c r="AP59" s="336">
        <v>44585</v>
      </c>
      <c r="AQ59" s="337">
        <v>6.4</v>
      </c>
      <c r="AR59" s="338">
        <v>34.6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2164547</v>
      </c>
      <c r="AN60" s="342">
        <v>18151</v>
      </c>
      <c r="AO60" s="343">
        <v>62.6</v>
      </c>
      <c r="AP60" s="344">
        <v>23077</v>
      </c>
      <c r="AQ60" s="345">
        <v>6.6</v>
      </c>
      <c r="AR60" s="346">
        <v>56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3159776</v>
      </c>
      <c r="AN61" s="349">
        <v>26199</v>
      </c>
      <c r="AO61" s="350">
        <v>3.5</v>
      </c>
      <c r="AP61" s="351">
        <v>43492</v>
      </c>
      <c r="AQ61" s="352">
        <v>0.7</v>
      </c>
      <c r="AR61" s="338">
        <v>2.8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1801197</v>
      </c>
      <c r="AN62" s="342">
        <v>14935</v>
      </c>
      <c r="AO62" s="343">
        <v>1.5</v>
      </c>
      <c r="AP62" s="344">
        <v>22526</v>
      </c>
      <c r="AQ62" s="345">
        <v>0.6</v>
      </c>
      <c r="AR62" s="346">
        <v>0.9</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CUWpYC7G6vpSgbNDjd4GPwjbprjiskhUhkh+ZnudW8H1QS+sh0n6e0UlBx6vspesOspxaT4ZPsZvUmKUBROBZQ==" saltValue="/A4NHD87Qlt95Xr3rLQW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0" spans="125:125" ht="13.5" hidden="1" customHeight="1" x14ac:dyDescent="0.2"/>
    <row r="121" spans="125:125" ht="13.5" hidden="1" customHeight="1" x14ac:dyDescent="0.2">
      <c r="DU121" s="259"/>
    </row>
  </sheetData>
  <sheetProtection algorithmName="SHA-512" hashValue="svVe6FH3mueV1LH7q4vybasd2cHG8W9NJiEl/Uw2K6d8tf2RstDP2YkRga4EsIgxnWOMhziFx9+vZlIfbEi1hA==" saltValue="8FhNfQqHXFxDeLfCvTac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17Zx9b7+RfsVgTGi4v1V1T19F8qNJj4IlkQAI2ylPdyxleWCf36z4Lt60qkVFMSelU8WL2XQ3AtPYuUo/P3U3w==" saltValue="CvJ8oIcfRK3eSoOS0pHS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8.52</v>
      </c>
      <c r="G47" s="12">
        <v>8.41</v>
      </c>
      <c r="H47" s="12">
        <v>10.51</v>
      </c>
      <c r="I47" s="12">
        <v>15.9</v>
      </c>
      <c r="J47" s="13">
        <v>16.98</v>
      </c>
    </row>
    <row r="48" spans="2:10" ht="57.75" customHeight="1" x14ac:dyDescent="0.2">
      <c r="B48" s="14"/>
      <c r="C48" s="1141" t="s">
        <v>4</v>
      </c>
      <c r="D48" s="1141"/>
      <c r="E48" s="1142"/>
      <c r="F48" s="15">
        <v>1.59</v>
      </c>
      <c r="G48" s="16">
        <v>5.0199999999999996</v>
      </c>
      <c r="H48" s="16">
        <v>9.98</v>
      </c>
      <c r="I48" s="16">
        <v>7.9</v>
      </c>
      <c r="J48" s="17">
        <v>3.99</v>
      </c>
    </row>
    <row r="49" spans="2:10" ht="57.75" customHeight="1" thickBot="1" x14ac:dyDescent="0.25">
      <c r="B49" s="18"/>
      <c r="C49" s="1143" t="s">
        <v>5</v>
      </c>
      <c r="D49" s="1143"/>
      <c r="E49" s="1144"/>
      <c r="F49" s="19" t="s">
        <v>528</v>
      </c>
      <c r="G49" s="20">
        <v>3.45</v>
      </c>
      <c r="H49" s="20">
        <v>7.57</v>
      </c>
      <c r="I49" s="20">
        <v>4.88</v>
      </c>
      <c r="J49" s="21" t="s">
        <v>529</v>
      </c>
    </row>
    <row r="50" spans="2:10" ht="13" x14ac:dyDescent="0.2"/>
  </sheetData>
  <sheetProtection algorithmName="SHA-512" hashValue="QhsD0EO1R0Fp7aNqGWSukv8FV9Tn7O1mlGUDCFQnoX0XILbAWBXuWQuxCYrjxvBcAc4ejvOrXsxHMVpWXxArmA==" saltValue="/zMaybjmZzl40P6JsE+9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n02149</cp:lastModifiedBy>
  <cp:lastPrinted>2025-03-13T06:52:56Z</cp:lastPrinted>
  <dcterms:created xsi:type="dcterms:W3CDTF">2025-02-19T03:44:16Z</dcterms:created>
  <dcterms:modified xsi:type="dcterms:W3CDTF">2025-03-13T06:53:33Z</dcterms:modified>
  <cp:category/>
</cp:coreProperties>
</file>