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総務課\14 統計（行政総務係）\02_人口表\02_★市内年齢別人口表★\R1～\R06\"/>
    </mc:Choice>
  </mc:AlternateContent>
  <xr:revisionPtr revIDLastSave="0" documentId="13_ncr:1_{8BBA61B4-6959-48F2-8C6F-64C994994A27}" xr6:coauthVersionLast="36" xr6:coauthVersionMax="36" xr10:uidLastSave="{00000000-0000-0000-0000-000000000000}"/>
  <bookViews>
    <workbookView xWindow="32760" yWindow="480" windowWidth="11550" windowHeight="6990" xr2:uid="{00000000-000D-0000-FFFF-FFFF00000000}"/>
  </bookViews>
  <sheets>
    <sheet name="7.1.1" sheetId="1" r:id="rId1"/>
  </sheets>
  <definedNames>
    <definedName name="_xlnm.Print_Area" localSheetId="0">'7.1.1'!$A$1:$N$224</definedName>
  </definedNames>
  <calcPr calcId="191029"/>
</workbook>
</file>

<file path=xl/calcChain.xml><?xml version="1.0" encoding="utf-8"?>
<calcChain xmlns="http://schemas.openxmlformats.org/spreadsheetml/2006/main">
  <c r="I168" i="1" l="1"/>
  <c r="L149" i="1"/>
  <c r="H57" i="1"/>
  <c r="J44" i="1"/>
  <c r="C200" i="1"/>
  <c r="B200" i="1"/>
  <c r="I42" i="1" l="1"/>
  <c r="I46" i="1"/>
  <c r="I57" i="1"/>
  <c r="I66" i="1"/>
  <c r="I87" i="1"/>
  <c r="I112" i="1"/>
  <c r="I126" i="1"/>
  <c r="I149" i="1"/>
  <c r="I134" i="1"/>
  <c r="I175" i="1"/>
  <c r="I176" i="1" l="1"/>
  <c r="I7" i="1"/>
  <c r="I6" i="1"/>
  <c r="H46" i="1" l="1"/>
  <c r="F220" i="1"/>
  <c r="D73" i="1"/>
  <c r="B184" i="1" l="1"/>
  <c r="C184" i="1"/>
  <c r="D184" i="1"/>
  <c r="E184" i="1"/>
  <c r="F184" i="1"/>
  <c r="G184" i="1"/>
  <c r="H184" i="1"/>
  <c r="I184" i="1"/>
  <c r="J184" i="1"/>
  <c r="K184" i="1"/>
  <c r="B188" i="1"/>
  <c r="C188" i="1"/>
  <c r="D188" i="1"/>
  <c r="E188" i="1"/>
  <c r="F188" i="1"/>
  <c r="G188" i="1"/>
  <c r="H188" i="1"/>
  <c r="I188" i="1"/>
  <c r="J188" i="1"/>
  <c r="K188" i="1"/>
  <c r="G6" i="1"/>
  <c r="A179" i="1" l="1"/>
  <c r="A26" i="1"/>
  <c r="A2" i="1"/>
  <c r="C174" i="1"/>
  <c r="G168" i="1"/>
  <c r="C171" i="1"/>
  <c r="H168" i="1"/>
  <c r="C118" i="1"/>
  <c r="C119" i="1"/>
  <c r="C120" i="1"/>
  <c r="C121" i="1"/>
  <c r="C122" i="1"/>
  <c r="C123" i="1"/>
  <c r="C124" i="1"/>
  <c r="C125" i="1"/>
  <c r="K175" i="1"/>
  <c r="L175" i="1"/>
  <c r="M175" i="1"/>
  <c r="N175" i="1"/>
  <c r="B224" i="1"/>
  <c r="C224" i="1"/>
  <c r="M66" i="1"/>
  <c r="N66" i="1"/>
  <c r="E196" i="1"/>
  <c r="G200" i="1"/>
  <c r="F142" i="1"/>
  <c r="H87" i="1"/>
  <c r="C44" i="1"/>
  <c r="C45" i="1"/>
  <c r="D44" i="1"/>
  <c r="D45" i="1"/>
  <c r="H192" i="1"/>
  <c r="H126" i="1"/>
  <c r="L223" i="1"/>
  <c r="L222" i="1"/>
  <c r="L219" i="1"/>
  <c r="L218" i="1"/>
  <c r="L215" i="1"/>
  <c r="L214" i="1"/>
  <c r="L211" i="1"/>
  <c r="L210" i="1"/>
  <c r="L207" i="1"/>
  <c r="L206" i="1"/>
  <c r="L203" i="1"/>
  <c r="L202" i="1"/>
  <c r="L199" i="1"/>
  <c r="L198" i="1"/>
  <c r="L195" i="1"/>
  <c r="L194" i="1"/>
  <c r="L191" i="1"/>
  <c r="L190" i="1"/>
  <c r="L187" i="1"/>
  <c r="L186" i="1"/>
  <c r="L183" i="1"/>
  <c r="L182" i="1"/>
  <c r="L87" i="1"/>
  <c r="G66" i="1"/>
  <c r="G46" i="1"/>
  <c r="M223" i="1"/>
  <c r="M222" i="1"/>
  <c r="M219" i="1"/>
  <c r="M218" i="1"/>
  <c r="M215" i="1"/>
  <c r="M214" i="1"/>
  <c r="M211" i="1"/>
  <c r="M210" i="1"/>
  <c r="M207" i="1"/>
  <c r="M206" i="1"/>
  <c r="M202" i="1"/>
  <c r="M203" i="1"/>
  <c r="M199" i="1"/>
  <c r="M198" i="1"/>
  <c r="M195" i="1"/>
  <c r="M194" i="1"/>
  <c r="M190" i="1"/>
  <c r="M191" i="1"/>
  <c r="M187" i="1"/>
  <c r="M186" i="1"/>
  <c r="M183" i="1"/>
  <c r="M182" i="1"/>
  <c r="E171" i="1"/>
  <c r="E172" i="1"/>
  <c r="E173" i="1"/>
  <c r="E174" i="1"/>
  <c r="E170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55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36" i="1"/>
  <c r="E129" i="1"/>
  <c r="E130" i="1"/>
  <c r="E131" i="1"/>
  <c r="E132" i="1"/>
  <c r="E133" i="1"/>
  <c r="E128" i="1"/>
  <c r="E119" i="1"/>
  <c r="E120" i="1"/>
  <c r="E121" i="1"/>
  <c r="E122" i="1"/>
  <c r="E123" i="1"/>
  <c r="E124" i="1"/>
  <c r="E125" i="1"/>
  <c r="E118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89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72" i="1"/>
  <c r="E60" i="1"/>
  <c r="E61" i="1"/>
  <c r="E62" i="1"/>
  <c r="E63" i="1"/>
  <c r="E64" i="1"/>
  <c r="E65" i="1"/>
  <c r="E59" i="1"/>
  <c r="E49" i="1"/>
  <c r="E50" i="1"/>
  <c r="E51" i="1"/>
  <c r="E52" i="1"/>
  <c r="E53" i="1"/>
  <c r="E54" i="1"/>
  <c r="E55" i="1"/>
  <c r="E56" i="1"/>
  <c r="E48" i="1"/>
  <c r="E45" i="1"/>
  <c r="E44" i="1"/>
  <c r="E32" i="1"/>
  <c r="E33" i="1"/>
  <c r="E34" i="1"/>
  <c r="E35" i="1"/>
  <c r="E36" i="1"/>
  <c r="E37" i="1"/>
  <c r="E38" i="1"/>
  <c r="E39" i="1"/>
  <c r="E40" i="1"/>
  <c r="E41" i="1"/>
  <c r="E31" i="1"/>
  <c r="M168" i="1"/>
  <c r="M149" i="1"/>
  <c r="M134" i="1"/>
  <c r="M126" i="1"/>
  <c r="M112" i="1"/>
  <c r="M87" i="1"/>
  <c r="M57" i="1"/>
  <c r="M46" i="1"/>
  <c r="M42" i="1"/>
  <c r="M16" i="1"/>
  <c r="M15" i="1"/>
  <c r="M14" i="1"/>
  <c r="M13" i="1"/>
  <c r="M12" i="1"/>
  <c r="M11" i="1"/>
  <c r="M10" i="1"/>
  <c r="M9" i="1"/>
  <c r="M8" i="1"/>
  <c r="M7" i="1"/>
  <c r="M6" i="1"/>
  <c r="J51" i="1"/>
  <c r="J138" i="1"/>
  <c r="K168" i="1"/>
  <c r="J104" i="1"/>
  <c r="J100" i="1"/>
  <c r="J83" i="1"/>
  <c r="G149" i="1"/>
  <c r="D224" i="1"/>
  <c r="E224" i="1"/>
  <c r="F224" i="1"/>
  <c r="G224" i="1"/>
  <c r="H224" i="1"/>
  <c r="I224" i="1"/>
  <c r="J224" i="1"/>
  <c r="K224" i="1"/>
  <c r="B220" i="1"/>
  <c r="C220" i="1"/>
  <c r="D220" i="1"/>
  <c r="E220" i="1"/>
  <c r="G220" i="1"/>
  <c r="H220" i="1"/>
  <c r="I220" i="1"/>
  <c r="J220" i="1"/>
  <c r="K220" i="1"/>
  <c r="B216" i="1"/>
  <c r="C216" i="1"/>
  <c r="D216" i="1"/>
  <c r="E216" i="1"/>
  <c r="F216" i="1"/>
  <c r="G216" i="1"/>
  <c r="H216" i="1"/>
  <c r="I216" i="1"/>
  <c r="J216" i="1"/>
  <c r="K216" i="1"/>
  <c r="B212" i="1"/>
  <c r="C212" i="1"/>
  <c r="D212" i="1"/>
  <c r="E212" i="1"/>
  <c r="F212" i="1"/>
  <c r="G212" i="1"/>
  <c r="H212" i="1"/>
  <c r="I212" i="1"/>
  <c r="J212" i="1"/>
  <c r="K212" i="1"/>
  <c r="B208" i="1"/>
  <c r="C208" i="1"/>
  <c r="D208" i="1"/>
  <c r="E208" i="1"/>
  <c r="F208" i="1"/>
  <c r="G208" i="1"/>
  <c r="H208" i="1"/>
  <c r="I208" i="1"/>
  <c r="J208" i="1"/>
  <c r="K208" i="1"/>
  <c r="B204" i="1"/>
  <c r="C204" i="1"/>
  <c r="D204" i="1"/>
  <c r="E204" i="1"/>
  <c r="F204" i="1"/>
  <c r="G204" i="1"/>
  <c r="H204" i="1"/>
  <c r="I204" i="1"/>
  <c r="J204" i="1"/>
  <c r="K204" i="1"/>
  <c r="D200" i="1"/>
  <c r="E200" i="1"/>
  <c r="F200" i="1"/>
  <c r="H200" i="1"/>
  <c r="I200" i="1"/>
  <c r="J200" i="1"/>
  <c r="K200" i="1"/>
  <c r="B196" i="1"/>
  <c r="C196" i="1"/>
  <c r="D196" i="1"/>
  <c r="F196" i="1"/>
  <c r="G196" i="1"/>
  <c r="H196" i="1"/>
  <c r="I196" i="1"/>
  <c r="J196" i="1"/>
  <c r="K196" i="1"/>
  <c r="B192" i="1"/>
  <c r="C192" i="1"/>
  <c r="D192" i="1"/>
  <c r="E192" i="1"/>
  <c r="F192" i="1"/>
  <c r="G192" i="1"/>
  <c r="I192" i="1"/>
  <c r="J192" i="1"/>
  <c r="K192" i="1"/>
  <c r="M188" i="1"/>
  <c r="N42" i="1"/>
  <c r="N46" i="1"/>
  <c r="N57" i="1"/>
  <c r="N87" i="1"/>
  <c r="N112" i="1"/>
  <c r="N126" i="1"/>
  <c r="N134" i="1"/>
  <c r="N149" i="1"/>
  <c r="N168" i="1"/>
  <c r="L42" i="1"/>
  <c r="L46" i="1"/>
  <c r="L57" i="1"/>
  <c r="L66" i="1"/>
  <c r="L112" i="1"/>
  <c r="L126" i="1"/>
  <c r="L134" i="1"/>
  <c r="L168" i="1"/>
  <c r="K42" i="1"/>
  <c r="K46" i="1"/>
  <c r="K57" i="1"/>
  <c r="K66" i="1"/>
  <c r="K87" i="1"/>
  <c r="K112" i="1"/>
  <c r="K126" i="1"/>
  <c r="K134" i="1"/>
  <c r="K149" i="1"/>
  <c r="J31" i="1"/>
  <c r="J32" i="1"/>
  <c r="J33" i="1"/>
  <c r="J34" i="1"/>
  <c r="J35" i="1"/>
  <c r="J36" i="1"/>
  <c r="J37" i="1"/>
  <c r="J38" i="1"/>
  <c r="J39" i="1"/>
  <c r="J40" i="1"/>
  <c r="J41" i="1"/>
  <c r="J45" i="1"/>
  <c r="J48" i="1"/>
  <c r="J49" i="1"/>
  <c r="J50" i="1"/>
  <c r="J52" i="1"/>
  <c r="J53" i="1"/>
  <c r="J54" i="1"/>
  <c r="J55" i="1"/>
  <c r="J56" i="1"/>
  <c r="J59" i="1"/>
  <c r="J60" i="1"/>
  <c r="J61" i="1"/>
  <c r="J62" i="1"/>
  <c r="J63" i="1"/>
  <c r="J64" i="1"/>
  <c r="J65" i="1"/>
  <c r="J72" i="1"/>
  <c r="J73" i="1"/>
  <c r="J74" i="1"/>
  <c r="J75" i="1"/>
  <c r="J76" i="1"/>
  <c r="J77" i="1"/>
  <c r="J78" i="1"/>
  <c r="J79" i="1"/>
  <c r="J80" i="1"/>
  <c r="J81" i="1"/>
  <c r="J82" i="1"/>
  <c r="J84" i="1"/>
  <c r="J85" i="1"/>
  <c r="J86" i="1"/>
  <c r="J89" i="1"/>
  <c r="J90" i="1"/>
  <c r="J91" i="1"/>
  <c r="J92" i="1"/>
  <c r="J93" i="1"/>
  <c r="J94" i="1"/>
  <c r="J95" i="1"/>
  <c r="J96" i="1"/>
  <c r="J97" i="1"/>
  <c r="J98" i="1"/>
  <c r="J99" i="1"/>
  <c r="J101" i="1"/>
  <c r="J102" i="1"/>
  <c r="J103" i="1"/>
  <c r="J105" i="1"/>
  <c r="J106" i="1"/>
  <c r="J107" i="1"/>
  <c r="J108" i="1"/>
  <c r="J109" i="1"/>
  <c r="J110" i="1"/>
  <c r="J111" i="1"/>
  <c r="J118" i="1"/>
  <c r="J119" i="1"/>
  <c r="J120" i="1"/>
  <c r="J121" i="1"/>
  <c r="J122" i="1"/>
  <c r="J123" i="1"/>
  <c r="J124" i="1"/>
  <c r="J125" i="1"/>
  <c r="J128" i="1"/>
  <c r="J129" i="1"/>
  <c r="J130" i="1"/>
  <c r="J131" i="1"/>
  <c r="J132" i="1"/>
  <c r="J133" i="1"/>
  <c r="J136" i="1"/>
  <c r="J137" i="1"/>
  <c r="J139" i="1"/>
  <c r="J140" i="1"/>
  <c r="J141" i="1"/>
  <c r="J142" i="1"/>
  <c r="J143" i="1"/>
  <c r="J144" i="1"/>
  <c r="J145" i="1"/>
  <c r="J146" i="1"/>
  <c r="J147" i="1"/>
  <c r="J148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70" i="1"/>
  <c r="J171" i="1"/>
  <c r="J172" i="1"/>
  <c r="J173" i="1"/>
  <c r="J174" i="1"/>
  <c r="H42" i="1"/>
  <c r="H66" i="1"/>
  <c r="H112" i="1"/>
  <c r="H134" i="1"/>
  <c r="H149" i="1"/>
  <c r="H175" i="1"/>
  <c r="G42" i="1"/>
  <c r="G57" i="1"/>
  <c r="G87" i="1"/>
  <c r="G112" i="1"/>
  <c r="G126" i="1"/>
  <c r="G134" i="1"/>
  <c r="F31" i="1"/>
  <c r="F32" i="1"/>
  <c r="F33" i="1"/>
  <c r="F34" i="1"/>
  <c r="F35" i="1"/>
  <c r="F36" i="1"/>
  <c r="F37" i="1"/>
  <c r="F38" i="1"/>
  <c r="F39" i="1"/>
  <c r="F40" i="1"/>
  <c r="F41" i="1"/>
  <c r="F44" i="1"/>
  <c r="F45" i="1"/>
  <c r="F48" i="1"/>
  <c r="F49" i="1"/>
  <c r="F50" i="1"/>
  <c r="F51" i="1"/>
  <c r="F52" i="1"/>
  <c r="F53" i="1"/>
  <c r="F54" i="1"/>
  <c r="F55" i="1"/>
  <c r="F56" i="1"/>
  <c r="F59" i="1"/>
  <c r="F60" i="1"/>
  <c r="F61" i="1"/>
  <c r="F62" i="1"/>
  <c r="F63" i="1"/>
  <c r="F64" i="1"/>
  <c r="F65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8" i="1"/>
  <c r="F119" i="1"/>
  <c r="F120" i="1"/>
  <c r="F121" i="1"/>
  <c r="F122" i="1"/>
  <c r="F123" i="1"/>
  <c r="F124" i="1"/>
  <c r="F125" i="1"/>
  <c r="F128" i="1"/>
  <c r="F129" i="1"/>
  <c r="F130" i="1"/>
  <c r="F131" i="1"/>
  <c r="F132" i="1"/>
  <c r="F133" i="1"/>
  <c r="F136" i="1"/>
  <c r="F137" i="1"/>
  <c r="F138" i="1"/>
  <c r="F139" i="1"/>
  <c r="F140" i="1"/>
  <c r="F141" i="1"/>
  <c r="F143" i="1"/>
  <c r="F144" i="1"/>
  <c r="F145" i="1"/>
  <c r="F146" i="1"/>
  <c r="F147" i="1"/>
  <c r="F148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70" i="1"/>
  <c r="F172" i="1"/>
  <c r="F173" i="1"/>
  <c r="F174" i="1"/>
  <c r="D31" i="1"/>
  <c r="D32" i="1"/>
  <c r="D33" i="1"/>
  <c r="D34" i="1"/>
  <c r="D35" i="1"/>
  <c r="D36" i="1"/>
  <c r="D37" i="1"/>
  <c r="D38" i="1"/>
  <c r="D39" i="1"/>
  <c r="D40" i="1"/>
  <c r="D41" i="1"/>
  <c r="D48" i="1"/>
  <c r="D49" i="1"/>
  <c r="D50" i="1"/>
  <c r="D51" i="1"/>
  <c r="D52" i="1"/>
  <c r="D53" i="1"/>
  <c r="D54" i="1"/>
  <c r="D55" i="1"/>
  <c r="D56" i="1"/>
  <c r="D59" i="1"/>
  <c r="D60" i="1"/>
  <c r="D61" i="1"/>
  <c r="D62" i="1"/>
  <c r="D63" i="1"/>
  <c r="D64" i="1"/>
  <c r="D65" i="1"/>
  <c r="D72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8" i="1"/>
  <c r="D119" i="1"/>
  <c r="D120" i="1"/>
  <c r="D121" i="1"/>
  <c r="D122" i="1"/>
  <c r="D123" i="1"/>
  <c r="D124" i="1"/>
  <c r="D125" i="1"/>
  <c r="D128" i="1"/>
  <c r="D129" i="1"/>
  <c r="D130" i="1"/>
  <c r="D131" i="1"/>
  <c r="D132" i="1"/>
  <c r="D133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70" i="1"/>
  <c r="D171" i="1"/>
  <c r="D172" i="1"/>
  <c r="D173" i="1"/>
  <c r="D174" i="1"/>
  <c r="C31" i="1"/>
  <c r="C32" i="1"/>
  <c r="C33" i="1"/>
  <c r="C34" i="1"/>
  <c r="C35" i="1"/>
  <c r="C36" i="1"/>
  <c r="C37" i="1"/>
  <c r="C38" i="1"/>
  <c r="C39" i="1"/>
  <c r="C40" i="1"/>
  <c r="C41" i="1"/>
  <c r="C48" i="1"/>
  <c r="C49" i="1"/>
  <c r="C50" i="1"/>
  <c r="C51" i="1"/>
  <c r="C52" i="1"/>
  <c r="C53" i="1"/>
  <c r="C54" i="1"/>
  <c r="C55" i="1"/>
  <c r="C56" i="1"/>
  <c r="C59" i="1"/>
  <c r="C60" i="1"/>
  <c r="C61" i="1"/>
  <c r="C62" i="1"/>
  <c r="C63" i="1"/>
  <c r="C64" i="1"/>
  <c r="C65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28" i="1"/>
  <c r="C129" i="1"/>
  <c r="C130" i="1"/>
  <c r="C131" i="1"/>
  <c r="C132" i="1"/>
  <c r="C133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70" i="1"/>
  <c r="C172" i="1"/>
  <c r="C173" i="1"/>
  <c r="N6" i="1"/>
  <c r="N7" i="1"/>
  <c r="N8" i="1"/>
  <c r="N9" i="1"/>
  <c r="N10" i="1"/>
  <c r="N11" i="1"/>
  <c r="N12" i="1"/>
  <c r="N13" i="1"/>
  <c r="N14" i="1"/>
  <c r="N15" i="1"/>
  <c r="N16" i="1"/>
  <c r="L6" i="1"/>
  <c r="L7" i="1"/>
  <c r="L8" i="1"/>
  <c r="L9" i="1"/>
  <c r="L10" i="1"/>
  <c r="L11" i="1"/>
  <c r="L12" i="1"/>
  <c r="L13" i="1"/>
  <c r="L14" i="1"/>
  <c r="L15" i="1"/>
  <c r="L16" i="1"/>
  <c r="K6" i="1"/>
  <c r="K7" i="1"/>
  <c r="K8" i="1"/>
  <c r="K9" i="1"/>
  <c r="K10" i="1"/>
  <c r="K11" i="1"/>
  <c r="K12" i="1"/>
  <c r="K13" i="1"/>
  <c r="K14" i="1"/>
  <c r="K15" i="1"/>
  <c r="K16" i="1"/>
  <c r="I8" i="1"/>
  <c r="I9" i="1"/>
  <c r="I10" i="1"/>
  <c r="I11" i="1"/>
  <c r="I12" i="1"/>
  <c r="I13" i="1"/>
  <c r="I14" i="1"/>
  <c r="I15" i="1"/>
  <c r="I16" i="1"/>
  <c r="H6" i="1"/>
  <c r="H7" i="1"/>
  <c r="H8" i="1"/>
  <c r="H9" i="1"/>
  <c r="H10" i="1"/>
  <c r="H11" i="1"/>
  <c r="H12" i="1"/>
  <c r="H13" i="1"/>
  <c r="H14" i="1"/>
  <c r="H15" i="1"/>
  <c r="H16" i="1"/>
  <c r="G7" i="1"/>
  <c r="G8" i="1"/>
  <c r="G9" i="1"/>
  <c r="G10" i="1"/>
  <c r="G11" i="1"/>
  <c r="G12" i="1"/>
  <c r="G13" i="1"/>
  <c r="G14" i="1"/>
  <c r="G15" i="1"/>
  <c r="B167" i="1" l="1"/>
  <c r="B165" i="1"/>
  <c r="B65" i="1"/>
  <c r="I17" i="1"/>
  <c r="B37" i="1"/>
  <c r="N218" i="1"/>
  <c r="N202" i="1"/>
  <c r="B161" i="1"/>
  <c r="B86" i="1"/>
  <c r="B137" i="1"/>
  <c r="B35" i="1"/>
  <c r="B164" i="1"/>
  <c r="B160" i="1"/>
  <c r="B156" i="1"/>
  <c r="B147" i="1"/>
  <c r="B92" i="1"/>
  <c r="B33" i="1"/>
  <c r="N207" i="1"/>
  <c r="N198" i="1"/>
  <c r="L212" i="1"/>
  <c r="N183" i="1"/>
  <c r="N186" i="1"/>
  <c r="N210" i="1"/>
  <c r="N223" i="1"/>
  <c r="L224" i="1"/>
  <c r="N219" i="1"/>
  <c r="M220" i="1"/>
  <c r="L220" i="1"/>
  <c r="M216" i="1"/>
  <c r="L216" i="1"/>
  <c r="N211" i="1"/>
  <c r="M212" i="1"/>
  <c r="M208" i="1"/>
  <c r="L208" i="1"/>
  <c r="N203" i="1"/>
  <c r="M204" i="1"/>
  <c r="L204" i="1"/>
  <c r="N199" i="1"/>
  <c r="N187" i="1"/>
  <c r="N182" i="1"/>
  <c r="B163" i="1"/>
  <c r="B166" i="1"/>
  <c r="B155" i="1"/>
  <c r="B159" i="1"/>
  <c r="B148" i="1"/>
  <c r="B144" i="1"/>
  <c r="B140" i="1"/>
  <c r="B136" i="1"/>
  <c r="B130" i="1"/>
  <c r="J126" i="1"/>
  <c r="J11" i="1"/>
  <c r="B110" i="1"/>
  <c r="B107" i="1"/>
  <c r="B103" i="1"/>
  <c r="B99" i="1"/>
  <c r="B95" i="1"/>
  <c r="B91" i="1"/>
  <c r="B106" i="1"/>
  <c r="B102" i="1"/>
  <c r="B94" i="1"/>
  <c r="B85" i="1"/>
  <c r="B81" i="1"/>
  <c r="B77" i="1"/>
  <c r="B73" i="1"/>
  <c r="B84" i="1"/>
  <c r="B80" i="1"/>
  <c r="B76" i="1"/>
  <c r="B59" i="1"/>
  <c r="C7" i="1"/>
  <c r="B40" i="1"/>
  <c r="B39" i="1"/>
  <c r="D6" i="1"/>
  <c r="C6" i="1"/>
  <c r="N222" i="1"/>
  <c r="M224" i="1"/>
  <c r="N215" i="1"/>
  <c r="N214" i="1"/>
  <c r="N206" i="1"/>
  <c r="L200" i="1"/>
  <c r="M200" i="1"/>
  <c r="N194" i="1"/>
  <c r="N195" i="1"/>
  <c r="M196" i="1"/>
  <c r="L196" i="1"/>
  <c r="L192" i="1"/>
  <c r="N190" i="1"/>
  <c r="M192" i="1"/>
  <c r="N191" i="1"/>
  <c r="L188" i="1"/>
  <c r="N188" i="1" s="1"/>
  <c r="L184" i="1"/>
  <c r="M184" i="1"/>
  <c r="F168" i="1"/>
  <c r="G16" i="1"/>
  <c r="G17" i="1" s="1"/>
  <c r="F171" i="1"/>
  <c r="F175" i="1" s="1"/>
  <c r="G175" i="1"/>
  <c r="G176" i="1" s="1"/>
  <c r="J168" i="1"/>
  <c r="E15" i="1"/>
  <c r="E168" i="1"/>
  <c r="J15" i="1"/>
  <c r="D15" i="1"/>
  <c r="F15" i="1"/>
  <c r="E14" i="1"/>
  <c r="E149" i="1"/>
  <c r="J14" i="1"/>
  <c r="B145" i="1"/>
  <c r="D14" i="1"/>
  <c r="B139" i="1"/>
  <c r="F14" i="1"/>
  <c r="F149" i="1"/>
  <c r="B138" i="1"/>
  <c r="E13" i="1"/>
  <c r="E134" i="1"/>
  <c r="D13" i="1"/>
  <c r="J134" i="1"/>
  <c r="B133" i="1"/>
  <c r="B132" i="1"/>
  <c r="B128" i="1"/>
  <c r="B129" i="1"/>
  <c r="F13" i="1"/>
  <c r="E12" i="1"/>
  <c r="E126" i="1"/>
  <c r="J12" i="1"/>
  <c r="B124" i="1"/>
  <c r="B120" i="1"/>
  <c r="B118" i="1"/>
  <c r="B123" i="1"/>
  <c r="F12" i="1"/>
  <c r="B122" i="1"/>
  <c r="B125" i="1"/>
  <c r="C126" i="1"/>
  <c r="B121" i="1"/>
  <c r="B119" i="1"/>
  <c r="B111" i="1"/>
  <c r="B108" i="1"/>
  <c r="E11" i="1"/>
  <c r="J112" i="1"/>
  <c r="B105" i="1"/>
  <c r="B101" i="1"/>
  <c r="B100" i="1"/>
  <c r="B96" i="1"/>
  <c r="B93" i="1"/>
  <c r="D11" i="1"/>
  <c r="F11" i="1"/>
  <c r="E10" i="1"/>
  <c r="J87" i="1"/>
  <c r="B74" i="1"/>
  <c r="B79" i="1"/>
  <c r="B78" i="1"/>
  <c r="D87" i="1"/>
  <c r="F10" i="1"/>
  <c r="B83" i="1"/>
  <c r="B75" i="1"/>
  <c r="F87" i="1"/>
  <c r="J175" i="1"/>
  <c r="B174" i="1"/>
  <c r="B170" i="1"/>
  <c r="E16" i="1"/>
  <c r="D16" i="1"/>
  <c r="B172" i="1"/>
  <c r="J16" i="1"/>
  <c r="B173" i="1"/>
  <c r="E175" i="1"/>
  <c r="B171" i="1"/>
  <c r="C175" i="1"/>
  <c r="D175" i="1"/>
  <c r="C16" i="1"/>
  <c r="B162" i="1"/>
  <c r="B158" i="1"/>
  <c r="D168" i="1"/>
  <c r="C168" i="1"/>
  <c r="C15" i="1"/>
  <c r="B157" i="1"/>
  <c r="B141" i="1"/>
  <c r="B146" i="1"/>
  <c r="B142" i="1"/>
  <c r="J149" i="1"/>
  <c r="C149" i="1"/>
  <c r="D149" i="1"/>
  <c r="B143" i="1"/>
  <c r="C14" i="1"/>
  <c r="C13" i="1"/>
  <c r="B131" i="1"/>
  <c r="J13" i="1"/>
  <c r="D134" i="1"/>
  <c r="F134" i="1"/>
  <c r="C134" i="1"/>
  <c r="D12" i="1"/>
  <c r="C12" i="1"/>
  <c r="D126" i="1"/>
  <c r="F126" i="1"/>
  <c r="C11" i="1"/>
  <c r="B104" i="1"/>
  <c r="B97" i="1"/>
  <c r="B90" i="1"/>
  <c r="E112" i="1"/>
  <c r="B109" i="1"/>
  <c r="B98" i="1"/>
  <c r="B89" i="1"/>
  <c r="F112" i="1"/>
  <c r="D112" i="1"/>
  <c r="C112" i="1"/>
  <c r="J10" i="1"/>
  <c r="B82" i="1"/>
  <c r="C87" i="1"/>
  <c r="E87" i="1"/>
  <c r="B72" i="1"/>
  <c r="D10" i="1"/>
  <c r="C10" i="1"/>
  <c r="E6" i="1"/>
  <c r="F46" i="1"/>
  <c r="D7" i="1"/>
  <c r="B60" i="1"/>
  <c r="B62" i="1"/>
  <c r="F66" i="1"/>
  <c r="J8" i="1"/>
  <c r="F57" i="1"/>
  <c r="B54" i="1"/>
  <c r="B36" i="1"/>
  <c r="B41" i="1"/>
  <c r="F42" i="1"/>
  <c r="F6" i="1"/>
  <c r="N17" i="1"/>
  <c r="J6" i="1"/>
  <c r="B32" i="1"/>
  <c r="J42" i="1"/>
  <c r="B44" i="1"/>
  <c r="F7" i="1"/>
  <c r="D46" i="1"/>
  <c r="H176" i="1"/>
  <c r="E7" i="1"/>
  <c r="L17" i="1"/>
  <c r="J7" i="1"/>
  <c r="B45" i="1"/>
  <c r="C46" i="1"/>
  <c r="E46" i="1"/>
  <c r="F8" i="1"/>
  <c r="B56" i="1"/>
  <c r="B48" i="1"/>
  <c r="B55" i="1"/>
  <c r="B51" i="1"/>
  <c r="J57" i="1"/>
  <c r="L176" i="1"/>
  <c r="B52" i="1"/>
  <c r="B53" i="1"/>
  <c r="B63" i="1"/>
  <c r="F9" i="1"/>
  <c r="B64" i="1"/>
  <c r="B61" i="1"/>
  <c r="J9" i="1"/>
  <c r="J66" i="1"/>
  <c r="E66" i="1"/>
  <c r="E9" i="1"/>
  <c r="D9" i="1"/>
  <c r="D66" i="1"/>
  <c r="C66" i="1"/>
  <c r="C9" i="1"/>
  <c r="E8" i="1"/>
  <c r="E57" i="1"/>
  <c r="C57" i="1"/>
  <c r="D8" i="1"/>
  <c r="M17" i="1"/>
  <c r="B50" i="1"/>
  <c r="D57" i="1"/>
  <c r="B49" i="1"/>
  <c r="C8" i="1"/>
  <c r="K17" i="1"/>
  <c r="J46" i="1"/>
  <c r="K176" i="1"/>
  <c r="N176" i="1"/>
  <c r="M176" i="1"/>
  <c r="H17" i="1"/>
  <c r="E42" i="1"/>
  <c r="D42" i="1"/>
  <c r="B31" i="1"/>
  <c r="B38" i="1"/>
  <c r="B34" i="1"/>
  <c r="C42" i="1"/>
  <c r="N224" i="1" l="1"/>
  <c r="N220" i="1"/>
  <c r="N216" i="1"/>
  <c r="N212" i="1"/>
  <c r="N208" i="1"/>
  <c r="N204" i="1"/>
  <c r="N200" i="1"/>
  <c r="N196" i="1"/>
  <c r="N192" i="1"/>
  <c r="N184" i="1"/>
  <c r="O197" i="1" s="1"/>
  <c r="F16" i="1"/>
  <c r="F17" i="1" s="1"/>
  <c r="B15" i="1"/>
  <c r="B14" i="1"/>
  <c r="B134" i="1"/>
  <c r="B13" i="1"/>
  <c r="B126" i="1"/>
  <c r="B12" i="1"/>
  <c r="F176" i="1"/>
  <c r="B10" i="1"/>
  <c r="B87" i="1"/>
  <c r="B16" i="1"/>
  <c r="B175" i="1"/>
  <c r="B168" i="1"/>
  <c r="B149" i="1"/>
  <c r="B112" i="1"/>
  <c r="B11" i="1"/>
  <c r="E17" i="1"/>
  <c r="J17" i="1"/>
  <c r="B9" i="1"/>
  <c r="B66" i="1"/>
  <c r="B46" i="1"/>
  <c r="E176" i="1"/>
  <c r="B6" i="1"/>
  <c r="B42" i="1"/>
  <c r="J176" i="1"/>
  <c r="B7" i="1"/>
  <c r="C176" i="1"/>
  <c r="C17" i="1"/>
  <c r="D17" i="1"/>
  <c r="B57" i="1"/>
  <c r="D176" i="1"/>
  <c r="B8" i="1"/>
  <c r="Q197" i="1" l="1"/>
  <c r="P197" i="1"/>
  <c r="B17" i="1"/>
  <c r="B176" i="1"/>
</calcChain>
</file>

<file path=xl/sharedStrings.xml><?xml version="1.0" encoding="utf-8"?>
<sst xmlns="http://schemas.openxmlformats.org/spreadsheetml/2006/main" count="329" uniqueCount="202">
  <si>
    <t>総人口</t>
  </si>
  <si>
    <t>　地　区　名</t>
  </si>
  <si>
    <t>合計</t>
  </si>
  <si>
    <t>男</t>
  </si>
  <si>
    <t>女</t>
  </si>
  <si>
    <t>世帯数</t>
  </si>
  <si>
    <t>耳　成　地　区</t>
  </si>
  <si>
    <t>多　　地　　区</t>
  </si>
  <si>
    <t>香 久 山 地 区</t>
  </si>
  <si>
    <t>鴨　公　地　区</t>
  </si>
  <si>
    <t>八　木　地　区</t>
  </si>
  <si>
    <t>畝　傍　地　区</t>
  </si>
  <si>
    <t>白　橿　地　区</t>
  </si>
  <si>
    <t>今　井　地　区</t>
  </si>
  <si>
    <t>真　菅　地　区</t>
  </si>
  <si>
    <t>金　橋　地　区</t>
  </si>
  <si>
    <t>新　沢　地　区</t>
  </si>
  <si>
    <t>合　　　　　計</t>
  </si>
  <si>
    <t>　町　丁　名</t>
  </si>
  <si>
    <t>（耳成地区）</t>
  </si>
  <si>
    <t>十　　市　　町</t>
  </si>
  <si>
    <t>常　　盤　　町</t>
  </si>
  <si>
    <t>東　竹　田　町</t>
  </si>
  <si>
    <t>中　　　　　町</t>
  </si>
  <si>
    <t>太　田　市　町</t>
  </si>
  <si>
    <t>石　原　田　町</t>
  </si>
  <si>
    <t>山　之　坊　町</t>
  </si>
  <si>
    <t>新　　賀　　町</t>
  </si>
  <si>
    <t>木　　原　　町</t>
  </si>
  <si>
    <t>上　品　寺　町</t>
  </si>
  <si>
    <t>　　　計</t>
  </si>
  <si>
    <t>（多地区）</t>
  </si>
  <si>
    <t>新　　口　　町</t>
  </si>
  <si>
    <t>西　新　堂　町</t>
  </si>
  <si>
    <t>（香久山地区）</t>
  </si>
  <si>
    <t>東　池　尻　町</t>
  </si>
  <si>
    <t>南　　山　　町</t>
  </si>
  <si>
    <t>南　　浦　　町</t>
  </si>
  <si>
    <t>木　之　本　町</t>
  </si>
  <si>
    <t>下　八　釣　町</t>
  </si>
  <si>
    <t>膳　　夫　　町</t>
  </si>
  <si>
    <t>出　　合　　町</t>
  </si>
  <si>
    <t>出　垣　内　町</t>
  </si>
  <si>
    <t>戒　　外　　町</t>
  </si>
  <si>
    <t>（鴨公地区）</t>
  </si>
  <si>
    <t>醍　　醐　　町</t>
  </si>
  <si>
    <t>縄　　手　　町</t>
  </si>
  <si>
    <t>飛　　騨　　町</t>
  </si>
  <si>
    <t>上　飛　騨　町</t>
  </si>
  <si>
    <t>高　　殿　　町</t>
  </si>
  <si>
    <t>法　花　寺　町</t>
  </si>
  <si>
    <t>別　　所　　町</t>
  </si>
  <si>
    <t>（八木地区）</t>
  </si>
  <si>
    <t>南八木町一丁目</t>
  </si>
  <si>
    <t>南八木町二丁目</t>
  </si>
  <si>
    <t>南八木町三丁目</t>
  </si>
  <si>
    <t>八木町一丁目</t>
  </si>
  <si>
    <t>八木町二丁目</t>
  </si>
  <si>
    <t>八木町三丁目</t>
  </si>
  <si>
    <t>北八木町一丁目</t>
  </si>
  <si>
    <t>北八木町二丁目</t>
  </si>
  <si>
    <t>北八木町三丁目</t>
  </si>
  <si>
    <t>内膳町一丁目</t>
  </si>
  <si>
    <t>内膳町二丁目</t>
  </si>
  <si>
    <t>内膳町三丁目</t>
  </si>
  <si>
    <t>内膳町四丁目</t>
  </si>
  <si>
    <t>内膳町五丁目</t>
  </si>
  <si>
    <t>小　　房　　町</t>
  </si>
  <si>
    <t>（畝傍地区）</t>
  </si>
  <si>
    <t>四　　条　　町</t>
  </si>
  <si>
    <t>大　久　保　町</t>
  </si>
  <si>
    <t>四　　分　　町</t>
  </si>
  <si>
    <t>城　　殿　　町</t>
  </si>
  <si>
    <t>畝　　傍　　町</t>
  </si>
  <si>
    <t>御　　坊　　町</t>
  </si>
  <si>
    <t>栄　　和　　町</t>
  </si>
  <si>
    <t>田　　中　　町</t>
  </si>
  <si>
    <t>石　　川　　町</t>
  </si>
  <si>
    <t>久　　米　　町</t>
  </si>
  <si>
    <t>和　　田　　町</t>
  </si>
  <si>
    <t>大　　軽　　町</t>
  </si>
  <si>
    <t>見　　瀬　　町</t>
  </si>
  <si>
    <t>南 妙 法 寺 町</t>
  </si>
  <si>
    <t>鳥　　屋　　町</t>
  </si>
  <si>
    <t>西　池　尻　町</t>
  </si>
  <si>
    <t>吉　　田　　町</t>
  </si>
  <si>
    <t>山　　本　　町</t>
  </si>
  <si>
    <t>菖蒲町一丁目</t>
  </si>
  <si>
    <t>菖蒲町二丁目</t>
  </si>
  <si>
    <t>菖蒲町三丁目</t>
  </si>
  <si>
    <t>菖蒲町四丁目</t>
  </si>
  <si>
    <t>（白橿地区）</t>
  </si>
  <si>
    <t>白橿町一丁目</t>
  </si>
  <si>
    <t>白橿町二丁目</t>
  </si>
  <si>
    <t>白橿町三丁目</t>
  </si>
  <si>
    <t>白橿町四丁目</t>
  </si>
  <si>
    <t>白橿町五丁目</t>
  </si>
  <si>
    <t>白橿町六丁目</t>
  </si>
  <si>
    <t>白橿町七丁目</t>
  </si>
  <si>
    <t>白橿町八丁目</t>
  </si>
  <si>
    <t>（今井地区）</t>
  </si>
  <si>
    <t>兵　　部　　町</t>
  </si>
  <si>
    <t>今井町一丁目</t>
  </si>
  <si>
    <t>今井町二丁目</t>
  </si>
  <si>
    <t>今井町三丁目</t>
  </si>
  <si>
    <t>今井町四丁目</t>
  </si>
  <si>
    <t>小　　綱　　町</t>
  </si>
  <si>
    <t>(真菅地区）</t>
  </si>
  <si>
    <t>大　　谷　　町</t>
  </si>
  <si>
    <t>慈　明　寺　町</t>
  </si>
  <si>
    <t>寺　　田　　町</t>
  </si>
  <si>
    <t>五　　井　　町</t>
  </si>
  <si>
    <t>曽　　我　　町</t>
  </si>
  <si>
    <t>地　　黄　　町</t>
  </si>
  <si>
    <t>北 妙 法 寺 町</t>
  </si>
  <si>
    <t>土　　橋　　町</t>
  </si>
  <si>
    <t>中　曽　司　町</t>
  </si>
  <si>
    <t>小　　槻　　町</t>
  </si>
  <si>
    <t>豊　　田　　町</t>
  </si>
  <si>
    <t>飯　　高　　町</t>
  </si>
  <si>
    <t>大　　垣　　町</t>
  </si>
  <si>
    <t>（金橋地区）</t>
  </si>
  <si>
    <t>東　坊　城　町</t>
  </si>
  <si>
    <t>雲　　梯　　町</t>
  </si>
  <si>
    <t>忌　　部　　町</t>
  </si>
  <si>
    <t>曲川町</t>
  </si>
  <si>
    <t>新　　堂　　町</t>
  </si>
  <si>
    <t>古　　川　　町</t>
  </si>
  <si>
    <t>曲川町一丁目</t>
  </si>
  <si>
    <t>曲川町二丁目</t>
  </si>
  <si>
    <t>曲川町三丁目</t>
  </si>
  <si>
    <t>曲川町四丁目</t>
  </si>
  <si>
    <t>曲川町五丁目</t>
  </si>
  <si>
    <t>曲川町六丁目</t>
  </si>
  <si>
    <t>曲川町七丁目</t>
  </si>
  <si>
    <t>（新沢地区）</t>
  </si>
  <si>
    <t>川　　西　　町</t>
  </si>
  <si>
    <t>一　　　　　町</t>
  </si>
  <si>
    <t>北　越　智　町</t>
  </si>
  <si>
    <t>観　音　寺　町</t>
  </si>
  <si>
    <t>光　　陽　　町</t>
  </si>
  <si>
    <t>0歳</t>
    <rPh sb="1" eb="2">
      <t>サイ</t>
    </rPh>
    <phoneticPr fontId="3"/>
  </si>
  <si>
    <t>10歳</t>
    <rPh sb="2" eb="3">
      <t>サイ</t>
    </rPh>
    <phoneticPr fontId="3"/>
  </si>
  <si>
    <t>20歳</t>
    <rPh sb="2" eb="3">
      <t>サイ</t>
    </rPh>
    <phoneticPr fontId="3"/>
  </si>
  <si>
    <t>30歳</t>
    <rPh sb="2" eb="3">
      <t>サイ</t>
    </rPh>
    <phoneticPr fontId="3"/>
  </si>
  <si>
    <t>40歳</t>
    <rPh sb="2" eb="3">
      <t>サイ</t>
    </rPh>
    <phoneticPr fontId="3"/>
  </si>
  <si>
    <t>50歳</t>
    <rPh sb="2" eb="3">
      <t>サイ</t>
    </rPh>
    <phoneticPr fontId="3"/>
  </si>
  <si>
    <t>60歳</t>
    <rPh sb="2" eb="3">
      <t>サイ</t>
    </rPh>
    <phoneticPr fontId="3"/>
  </si>
  <si>
    <t>70歳</t>
    <rPh sb="2" eb="3">
      <t>サイ</t>
    </rPh>
    <phoneticPr fontId="3"/>
  </si>
  <si>
    <t>80歳</t>
    <rPh sb="2" eb="3">
      <t>サイ</t>
    </rPh>
    <phoneticPr fontId="3"/>
  </si>
  <si>
    <t>90歳</t>
    <rPh sb="2" eb="3">
      <t>サイ</t>
    </rPh>
    <phoneticPr fontId="3"/>
  </si>
  <si>
    <t>100歳</t>
    <rPh sb="3" eb="4">
      <t>サイ</t>
    </rPh>
    <phoneticPr fontId="3"/>
  </si>
  <si>
    <t>計</t>
    <rPh sb="0" eb="1">
      <t>ケイ</t>
    </rPh>
    <phoneticPr fontId="3"/>
  </si>
  <si>
    <t>葛　　本　　町</t>
    <phoneticPr fontId="3"/>
  </si>
  <si>
    <t>年　　齢</t>
    <rPh sb="0" eb="1">
      <t>トシ</t>
    </rPh>
    <rPh sb="3" eb="4">
      <t>ヨワイ</t>
    </rPh>
    <phoneticPr fontId="3"/>
  </si>
  <si>
    <t>0～4</t>
    <phoneticPr fontId="3"/>
  </si>
  <si>
    <t>5～9</t>
    <phoneticPr fontId="3"/>
  </si>
  <si>
    <t>0～9</t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</si>
  <si>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</si>
  <si>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</si>
  <si>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10～14</t>
    <phoneticPr fontId="3"/>
  </si>
  <si>
    <t>15～19</t>
    <phoneticPr fontId="3"/>
  </si>
  <si>
    <t>10～19</t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</si>
  <si>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</si>
  <si>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</si>
  <si>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20～24</t>
    <phoneticPr fontId="3"/>
  </si>
  <si>
    <t>25～29</t>
    <phoneticPr fontId="3"/>
  </si>
  <si>
    <t>20～29</t>
    <phoneticPr fontId="3"/>
  </si>
  <si>
    <t>30～34</t>
    <phoneticPr fontId="3"/>
  </si>
  <si>
    <t>35～39</t>
    <phoneticPr fontId="3"/>
  </si>
  <si>
    <t>30～39</t>
    <phoneticPr fontId="3"/>
  </si>
  <si>
    <t>40～44</t>
    <phoneticPr fontId="3"/>
  </si>
  <si>
    <t>45～49</t>
    <phoneticPr fontId="3"/>
  </si>
  <si>
    <t>40～49</t>
    <phoneticPr fontId="3"/>
  </si>
  <si>
    <t>50～54</t>
    <phoneticPr fontId="3"/>
  </si>
  <si>
    <t>55～59</t>
    <phoneticPr fontId="3"/>
  </si>
  <si>
    <t>50～59</t>
    <phoneticPr fontId="3"/>
  </si>
  <si>
    <t>60～64</t>
    <phoneticPr fontId="3"/>
  </si>
  <si>
    <t>65～69</t>
    <phoneticPr fontId="3"/>
  </si>
  <si>
    <t>60～69</t>
    <phoneticPr fontId="3"/>
  </si>
  <si>
    <t>70～74</t>
    <phoneticPr fontId="3"/>
  </si>
  <si>
    <t>75～79</t>
    <phoneticPr fontId="3"/>
  </si>
  <si>
    <t>70～79</t>
    <phoneticPr fontId="3"/>
  </si>
  <si>
    <t>80～84</t>
    <phoneticPr fontId="3"/>
  </si>
  <si>
    <t>85～89</t>
    <phoneticPr fontId="3"/>
  </si>
  <si>
    <t>80～89</t>
    <phoneticPr fontId="3"/>
  </si>
  <si>
    <t>90～94</t>
    <phoneticPr fontId="3"/>
  </si>
  <si>
    <t>95～99</t>
    <phoneticPr fontId="3"/>
  </si>
  <si>
    <t>90～99</t>
    <phoneticPr fontId="3"/>
  </si>
  <si>
    <t>100～104</t>
    <phoneticPr fontId="3"/>
  </si>
  <si>
    <t>105～110</t>
    <phoneticPr fontId="3"/>
  </si>
  <si>
    <t>100～110</t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</si>
  <si>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</si>
  <si>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</si>
  <si>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住民基本台帳(日本人)</t>
    <rPh sb="7" eb="9">
      <t>ニホン</t>
    </rPh>
    <rPh sb="9" eb="10">
      <t>ジン</t>
    </rPh>
    <phoneticPr fontId="1"/>
  </si>
  <si>
    <t>住民基本台帳（外国人）</t>
    <rPh sb="0" eb="2">
      <t>ジュウミン</t>
    </rPh>
    <rPh sb="2" eb="4">
      <t>キホン</t>
    </rPh>
    <rPh sb="4" eb="6">
      <t>ダイチョウ</t>
    </rPh>
    <rPh sb="7" eb="9">
      <t>ガイコク</t>
    </rPh>
    <rPh sb="9" eb="10">
      <t>ジン</t>
    </rPh>
    <phoneticPr fontId="1"/>
  </si>
  <si>
    <t>複数国籍</t>
    <rPh sb="0" eb="2">
      <t>フクスウ</t>
    </rPh>
    <rPh sb="2" eb="4">
      <t>コクセキ</t>
    </rPh>
    <phoneticPr fontId="1"/>
  </si>
  <si>
    <t>15歳未満</t>
    <rPh sb="2" eb="5">
      <t>サイミマン</t>
    </rPh>
    <phoneticPr fontId="1"/>
  </si>
  <si>
    <t>15～64歳</t>
    <rPh sb="5" eb="6">
      <t>サイ</t>
    </rPh>
    <phoneticPr fontId="1"/>
  </si>
  <si>
    <t>65歳以上</t>
    <rPh sb="2" eb="5">
      <t>サイイジョウ</t>
    </rPh>
    <phoneticPr fontId="1"/>
  </si>
  <si>
    <t>五　条　野　町</t>
    <phoneticPr fontId="1"/>
  </si>
  <si>
    <t>（令和7年1月1日現在）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</si>
</sst>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u/>
      <sz val="8.25"/>
      <color indexed="12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u/>
      <sz val="12"/>
      <color indexed="12"/>
      <name val="ＭＳ Ｐ明朝"/>
      <family val="1"/>
      <charset val="128"/>
    </font>
    <font>
      <sz val="16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0"/>
      <color indexed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double">
        <color indexed="64"/>
      </left>
      <right style="thin">
        <color indexed="64"/>
      </right>
      <top style="dotted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68">
    <xf numFmtId="0" fontId="0" fillId="0" borderId="0" xfId="0"/>
    <xf numFmtId="38" fontId="6" fillId="0" borderId="3" xfId="2" applyNumberFormat="1" applyFont="1" applyBorder="1" applyAlignment="1">
      <alignment vertical="center"/>
    </xf>
    <xf numFmtId="38" fontId="6" fillId="0" borderId="0" xfId="2" applyNumberFormat="1" applyFont="1" applyBorder="1"/>
    <xf numFmtId="38" fontId="6" fillId="0" borderId="0" xfId="2" applyNumberFormat="1" applyFont="1"/>
    <xf numFmtId="38" fontId="6" fillId="0" borderId="0" xfId="0" applyNumberFormat="1" applyFont="1"/>
    <xf numFmtId="38" fontId="6" fillId="0" borderId="7" xfId="2" applyNumberFormat="1" applyFont="1" applyBorder="1"/>
    <xf numFmtId="38" fontId="6" fillId="0" borderId="2" xfId="2" applyNumberFormat="1" applyFont="1" applyBorder="1" applyAlignment="1">
      <alignment vertical="center"/>
    </xf>
    <xf numFmtId="38" fontId="6" fillId="0" borderId="4" xfId="2" applyNumberFormat="1" applyFont="1" applyBorder="1" applyAlignment="1">
      <alignment vertical="center"/>
    </xf>
    <xf numFmtId="38" fontId="6" fillId="0" borderId="25" xfId="2" applyNumberFormat="1" applyFont="1" applyBorder="1" applyAlignment="1">
      <alignment vertical="center"/>
    </xf>
    <xf numFmtId="38" fontId="6" fillId="0" borderId="6" xfId="2" applyNumberFormat="1" applyFont="1" applyBorder="1" applyAlignment="1">
      <alignment vertical="center"/>
    </xf>
    <xf numFmtId="38" fontId="6" fillId="0" borderId="5" xfId="2" applyNumberFormat="1" applyFont="1" applyBorder="1" applyAlignment="1">
      <alignment vertical="center"/>
    </xf>
    <xf numFmtId="38" fontId="6" fillId="0" borderId="8" xfId="2" applyNumberFormat="1" applyFont="1" applyBorder="1" applyAlignment="1">
      <alignment horizontal="distributed" vertical="center"/>
    </xf>
    <xf numFmtId="38" fontId="6" fillId="0" borderId="11" xfId="2" applyNumberFormat="1" applyFont="1" applyBorder="1" applyAlignment="1">
      <alignment vertical="center"/>
    </xf>
    <xf numFmtId="38" fontId="6" fillId="0" borderId="7" xfId="2" applyNumberFormat="1" applyFont="1" applyBorder="1" applyAlignment="1">
      <alignment vertical="center"/>
    </xf>
    <xf numFmtId="38" fontId="6" fillId="0" borderId="10" xfId="2" applyNumberFormat="1" applyFont="1" applyBorder="1" applyAlignment="1">
      <alignment horizontal="distributed" vertical="center"/>
    </xf>
    <xf numFmtId="38" fontId="6" fillId="0" borderId="8" xfId="2" applyNumberFormat="1" applyFont="1" applyBorder="1" applyAlignment="1">
      <alignment vertical="center"/>
    </xf>
    <xf numFmtId="38" fontId="6" fillId="0" borderId="9" xfId="2" applyNumberFormat="1" applyFont="1" applyBorder="1" applyAlignment="1">
      <alignment vertical="center"/>
    </xf>
    <xf numFmtId="38" fontId="6" fillId="0" borderId="10" xfId="2" applyNumberFormat="1" applyFont="1" applyBorder="1" applyAlignment="1">
      <alignment vertical="center"/>
    </xf>
    <xf numFmtId="38" fontId="6" fillId="0" borderId="5" xfId="2" applyNumberFormat="1" applyFont="1" applyBorder="1" applyAlignment="1">
      <alignment horizontal="distributed" vertical="center"/>
    </xf>
    <xf numFmtId="38" fontId="8" fillId="2" borderId="12" xfId="2" applyNumberFormat="1" applyFont="1" applyFill="1" applyBorder="1" applyAlignment="1">
      <alignment vertical="center"/>
    </xf>
    <xf numFmtId="38" fontId="8" fillId="2" borderId="13" xfId="2" applyNumberFormat="1" applyFont="1" applyFill="1" applyBorder="1" applyAlignment="1">
      <alignment vertical="center"/>
    </xf>
    <xf numFmtId="38" fontId="7" fillId="0" borderId="0" xfId="0" applyNumberFormat="1" applyFont="1"/>
    <xf numFmtId="38" fontId="7" fillId="0" borderId="0" xfId="0" applyNumberFormat="1" applyFont="1" applyBorder="1"/>
    <xf numFmtId="38" fontId="9" fillId="0" borderId="0" xfId="1" applyNumberFormat="1" applyFont="1" applyAlignment="1" applyProtection="1"/>
    <xf numFmtId="38" fontId="6" fillId="0" borderId="0" xfId="0" applyNumberFormat="1" applyFont="1" applyBorder="1"/>
    <xf numFmtId="38" fontId="10" fillId="0" borderId="1" xfId="2" applyNumberFormat="1" applyFont="1" applyFill="1" applyBorder="1" applyAlignment="1">
      <alignment horizontal="center"/>
    </xf>
    <xf numFmtId="38" fontId="6" fillId="0" borderId="1" xfId="2" applyNumberFormat="1" applyFont="1" applyBorder="1"/>
    <xf numFmtId="38" fontId="6" fillId="0" borderId="0" xfId="0" applyNumberFormat="1" applyFont="1" applyFill="1"/>
    <xf numFmtId="38" fontId="6" fillId="0" borderId="3" xfId="2" applyNumberFormat="1" applyFont="1" applyBorder="1"/>
    <xf numFmtId="38" fontId="6" fillId="0" borderId="2" xfId="2" applyNumberFormat="1" applyFont="1" applyBorder="1"/>
    <xf numFmtId="38" fontId="6" fillId="0" borderId="4" xfId="2" applyNumberFormat="1" applyFont="1" applyBorder="1"/>
    <xf numFmtId="38" fontId="6" fillId="0" borderId="5" xfId="2" applyNumberFormat="1" applyFont="1" applyBorder="1"/>
    <xf numFmtId="38" fontId="6" fillId="0" borderId="6" xfId="2" applyNumberFormat="1" applyFont="1" applyBorder="1"/>
    <xf numFmtId="38" fontId="6" fillId="0" borderId="14" xfId="2" applyNumberFormat="1" applyFont="1" applyBorder="1"/>
    <xf numFmtId="38" fontId="6" fillId="0" borderId="15" xfId="2" applyNumberFormat="1" applyFont="1" applyBorder="1"/>
    <xf numFmtId="38" fontId="6" fillId="0" borderId="14" xfId="2" applyNumberFormat="1" applyFont="1" applyBorder="1" applyAlignment="1">
      <alignment horizontal="distributed"/>
    </xf>
    <xf numFmtId="38" fontId="11" fillId="0" borderId="14" xfId="2" applyNumberFormat="1" applyFont="1" applyFill="1" applyBorder="1" applyProtection="1">
      <protection locked="0"/>
    </xf>
    <xf numFmtId="38" fontId="11" fillId="0" borderId="15" xfId="2" applyNumberFormat="1" applyFont="1" applyFill="1" applyBorder="1" applyProtection="1">
      <protection locked="0"/>
    </xf>
    <xf numFmtId="38" fontId="8" fillId="2" borderId="5" xfId="2" applyNumberFormat="1" applyFont="1" applyFill="1" applyBorder="1"/>
    <xf numFmtId="38" fontId="8" fillId="2" borderId="6" xfId="2" applyNumberFormat="1" applyFont="1" applyFill="1" applyBorder="1"/>
    <xf numFmtId="38" fontId="6" fillId="0" borderId="0" xfId="2" applyNumberFormat="1" applyFont="1" applyFill="1" applyBorder="1"/>
    <xf numFmtId="38" fontId="6" fillId="0" borderId="1" xfId="2" applyNumberFormat="1" applyFont="1" applyFill="1" applyBorder="1"/>
    <xf numFmtId="38" fontId="6" fillId="0" borderId="17" xfId="2" applyNumberFormat="1" applyFont="1" applyBorder="1"/>
    <xf numFmtId="38" fontId="6" fillId="0" borderId="16" xfId="2" applyNumberFormat="1" applyFont="1" applyBorder="1"/>
    <xf numFmtId="38" fontId="6" fillId="0" borderId="15" xfId="2" applyNumberFormat="1" applyFont="1" applyBorder="1" applyAlignment="1">
      <alignment horizontal="distributed"/>
    </xf>
    <xf numFmtId="38" fontId="12" fillId="0" borderId="1" xfId="2" applyNumberFormat="1" applyFont="1" applyBorder="1"/>
    <xf numFmtId="38" fontId="6" fillId="0" borderId="25" xfId="2" applyNumberFormat="1" applyFont="1" applyBorder="1"/>
    <xf numFmtId="0" fontId="11" fillId="0" borderId="15" xfId="2" applyFont="1" applyFill="1" applyBorder="1" applyProtection="1">
      <protection locked="0"/>
    </xf>
    <xf numFmtId="38" fontId="8" fillId="2" borderId="12" xfId="2" applyNumberFormat="1" applyFont="1" applyFill="1" applyBorder="1" applyAlignment="1">
      <alignment horizontal="centerContinuous" vertical="center"/>
    </xf>
    <xf numFmtId="38" fontId="8" fillId="2" borderId="6" xfId="2" applyNumberFormat="1" applyFont="1" applyFill="1" applyBorder="1" applyAlignment="1">
      <alignment vertical="center"/>
    </xf>
    <xf numFmtId="38" fontId="13" fillId="0" borderId="0" xfId="0" applyNumberFormat="1" applyFont="1" applyAlignment="1">
      <alignment horizontal="center"/>
    </xf>
    <xf numFmtId="38" fontId="6" fillId="0" borderId="0" xfId="0" applyNumberFormat="1" applyFont="1" applyAlignment="1">
      <alignment horizontal="center"/>
    </xf>
    <xf numFmtId="38" fontId="12" fillId="2" borderId="18" xfId="0" applyNumberFormat="1" applyFont="1" applyFill="1" applyBorder="1" applyAlignment="1">
      <alignment horizontal="center"/>
    </xf>
    <xf numFmtId="38" fontId="12" fillId="2" borderId="19" xfId="0" applyNumberFormat="1" applyFont="1" applyFill="1" applyBorder="1" applyAlignment="1">
      <alignment horizontal="center"/>
    </xf>
    <xf numFmtId="38" fontId="12" fillId="2" borderId="20" xfId="0" applyNumberFormat="1" applyFont="1" applyFill="1" applyBorder="1" applyAlignment="1">
      <alignment horizontal="center"/>
    </xf>
    <xf numFmtId="38" fontId="12" fillId="0" borderId="21" xfId="0" applyNumberFormat="1" applyFont="1" applyBorder="1" applyAlignment="1">
      <alignment horizontal="center"/>
    </xf>
    <xf numFmtId="38" fontId="14" fillId="0" borderId="21" xfId="0" applyNumberFormat="1" applyFont="1" applyBorder="1" applyAlignment="1" applyProtection="1">
      <alignment horizontal="right"/>
      <protection locked="0"/>
    </xf>
    <xf numFmtId="38" fontId="14" fillId="0" borderId="26" xfId="0" applyNumberFormat="1" applyFont="1" applyBorder="1" applyAlignment="1" applyProtection="1">
      <alignment horizontal="right"/>
      <protection locked="0"/>
    </xf>
    <xf numFmtId="38" fontId="12" fillId="0" borderId="22" xfId="0" applyNumberFormat="1" applyFont="1" applyBorder="1" applyAlignment="1">
      <alignment horizontal="right"/>
    </xf>
    <xf numFmtId="38" fontId="12" fillId="0" borderId="15" xfId="0" applyNumberFormat="1" applyFont="1" applyBorder="1" applyAlignment="1">
      <alignment horizontal="center"/>
    </xf>
    <xf numFmtId="38" fontId="14" fillId="0" borderId="15" xfId="0" applyNumberFormat="1" applyFont="1" applyBorder="1" applyAlignment="1" applyProtection="1">
      <alignment horizontal="right"/>
      <protection locked="0"/>
    </xf>
    <xf numFmtId="38" fontId="14" fillId="0" borderId="14" xfId="0" applyNumberFormat="1" applyFont="1" applyBorder="1" applyAlignment="1" applyProtection="1">
      <alignment horizontal="right"/>
      <protection locked="0"/>
    </xf>
    <xf numFmtId="38" fontId="12" fillId="0" borderId="23" xfId="0" applyNumberFormat="1" applyFont="1" applyBorder="1" applyAlignment="1">
      <alignment horizontal="right"/>
    </xf>
    <xf numFmtId="38" fontId="12" fillId="0" borderId="9" xfId="0" applyNumberFormat="1" applyFont="1" applyBorder="1" applyAlignment="1">
      <alignment horizontal="center"/>
    </xf>
    <xf numFmtId="38" fontId="12" fillId="0" borderId="9" xfId="0" applyNumberFormat="1" applyFont="1" applyBorder="1" applyAlignment="1">
      <alignment horizontal="right"/>
    </xf>
    <xf numFmtId="38" fontId="12" fillId="0" borderId="24" xfId="0" applyNumberFormat="1" applyFont="1" applyBorder="1" applyAlignment="1">
      <alignment horizontal="right"/>
    </xf>
    <xf numFmtId="38" fontId="5" fillId="3" borderId="0" xfId="2" applyNumberFormat="1" applyFont="1" applyFill="1" applyBorder="1" applyAlignment="1" applyProtection="1">
      <alignment horizontal="center" vertical="center"/>
      <protection locked="0"/>
    </xf>
    <xf numFmtId="49" fontId="7" fillId="0" borderId="0" xfId="0" applyNumberFormat="1" applyFont="1" applyAlignment="1">
      <alignment horizontal="left" vertical="center"/>
    </xf>
  </cellXfs>
  <cellStyles count="3">
    <cellStyle name="ハイパーリンク" xfId="1" builtinId="8"/>
    <cellStyle name="標準" xfId="0" builtinId="0"/>
    <cellStyle name="標準_企画人口表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246529</xdr:colOff>
      <xdr:row>18</xdr:row>
      <xdr:rowOff>11204</xdr:rowOff>
    </xdr:from>
    <xdr:to>
      <xdr:col>14</xdr:col>
      <xdr:colOff>-1</xdr:colOff>
      <xdr:row>21</xdr:row>
      <xdr:rowOff>145677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070911" y="5838263"/>
          <a:ext cx="4594412" cy="75079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　地区別・町丁別人口表は、ホームページでもご覧いただけます。</a:t>
          </a:r>
          <a:endParaRPr kumimoji="1" lang="en-US" altLang="ja-JP" sz="1100"/>
        </a:p>
        <a:p>
          <a:pPr algn="l"/>
          <a:endParaRPr kumimoji="1" lang="en-US" altLang="ja-JP" sz="400"/>
        </a:p>
        <a:p>
          <a:pPr algn="l"/>
          <a:r>
            <a:rPr kumimoji="1" lang="ja-JP" altLang="en-US" sz="1100"/>
            <a:t>　橿原市のホームページ　</a:t>
          </a:r>
          <a:r>
            <a:rPr kumimoji="1" lang="en-US" altLang="ja-JP" sz="1100" u="sng"/>
            <a:t>https://www.city.kashihara.nara.jp</a:t>
          </a:r>
          <a:endParaRPr kumimoji="1" lang="ja-JP" altLang="en-US" sz="1100" u="sng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224"/>
  <sheetViews>
    <sheetView tabSelected="1" view="pageBreakPreview" topLeftCell="A65" zoomScale="85" zoomScaleNormal="100" zoomScaleSheetLayoutView="85" workbookViewId="0">
      <selection activeCell="G223" sqref="G223"/>
    </sheetView>
  </sheetViews>
  <sheetFormatPr defaultColWidth="11.36328125" defaultRowHeight="13"/>
  <cols>
    <col min="1" max="1" width="15.36328125" style="4" customWidth="1"/>
    <col min="2" max="14" width="10.6328125" style="4" customWidth="1"/>
    <col min="15" max="15" width="11" style="4" customWidth="1"/>
    <col min="16" max="16384" width="11.36328125" style="4"/>
  </cols>
  <sheetData>
    <row r="1" spans="1:16">
      <c r="A1" s="2"/>
      <c r="B1" s="2"/>
      <c r="C1" s="2"/>
      <c r="D1" s="2"/>
      <c r="E1" s="3"/>
      <c r="F1" s="3"/>
      <c r="G1" s="3"/>
      <c r="H1" s="3"/>
      <c r="I1" s="3"/>
      <c r="J1" s="2"/>
      <c r="K1" s="2"/>
      <c r="L1" s="2"/>
      <c r="M1" s="2"/>
      <c r="N1" s="2"/>
    </row>
    <row r="2" spans="1:16" ht="24.75" customHeight="1">
      <c r="A2" s="66" t="str">
        <f>"地区別人口表"&amp;$O$2</f>
        <v>地区別人口表（令和7年1月1日現在）</v>
      </c>
      <c r="B2" s="66"/>
      <c r="C2" s="66"/>
      <c r="D2" s="66"/>
      <c r="E2" s="66"/>
      <c r="F2" s="66"/>
      <c r="G2" s="2"/>
      <c r="H2" s="2"/>
      <c r="I2" s="2"/>
      <c r="J2" s="2"/>
      <c r="K2" s="2"/>
      <c r="L2" s="2"/>
      <c r="M2" s="2"/>
      <c r="N2" s="2"/>
      <c r="O2" s="67" t="s">
        <v>201</v>
      </c>
      <c r="P2" s="67"/>
    </row>
    <row r="3" spans="1:16" ht="13.5" thickBot="1"/>
    <row r="4" spans="1:16" ht="27" customHeight="1">
      <c r="A4" s="5"/>
      <c r="B4" s="1" t="s">
        <v>0</v>
      </c>
      <c r="C4" s="6"/>
      <c r="D4" s="6"/>
      <c r="E4" s="6"/>
      <c r="F4" s="1" t="s">
        <v>194</v>
      </c>
      <c r="G4" s="6"/>
      <c r="H4" s="6"/>
      <c r="I4" s="6"/>
      <c r="J4" s="1" t="s">
        <v>195</v>
      </c>
      <c r="K4" s="6"/>
      <c r="L4" s="6"/>
      <c r="M4" s="7"/>
      <c r="N4" s="7" t="s">
        <v>196</v>
      </c>
    </row>
    <row r="5" spans="1:16" ht="27" customHeight="1" thickBot="1">
      <c r="A5" s="8" t="s">
        <v>1</v>
      </c>
      <c r="B5" s="9" t="s">
        <v>2</v>
      </c>
      <c r="C5" s="10" t="s">
        <v>3</v>
      </c>
      <c r="D5" s="10" t="s">
        <v>4</v>
      </c>
      <c r="E5" s="10" t="s">
        <v>5</v>
      </c>
      <c r="F5" s="10" t="s">
        <v>2</v>
      </c>
      <c r="G5" s="10" t="s">
        <v>3</v>
      </c>
      <c r="H5" s="10" t="s">
        <v>4</v>
      </c>
      <c r="I5" s="10" t="s">
        <v>5</v>
      </c>
      <c r="J5" s="10" t="s">
        <v>2</v>
      </c>
      <c r="K5" s="10" t="s">
        <v>3</v>
      </c>
      <c r="L5" s="10" t="s">
        <v>4</v>
      </c>
      <c r="M5" s="9" t="s">
        <v>5</v>
      </c>
      <c r="N5" s="9" t="s">
        <v>5</v>
      </c>
    </row>
    <row r="6" spans="1:16" ht="27" customHeight="1">
      <c r="A6" s="11" t="s">
        <v>6</v>
      </c>
      <c r="B6" s="1">
        <f>SUM(B19:B41)</f>
        <v>25804</v>
      </c>
      <c r="C6" s="1">
        <f>SUM(C19:C41)</f>
        <v>12372</v>
      </c>
      <c r="D6" s="1">
        <f>SUM(D19:D41)</f>
        <v>13432</v>
      </c>
      <c r="E6" s="12">
        <f>I6+N6+M6</f>
        <v>11990</v>
      </c>
      <c r="F6" s="1">
        <f>SUM(F20:F41)</f>
        <v>25380</v>
      </c>
      <c r="G6" s="1">
        <f t="shared" ref="G6:L6" si="0">SUM(G19:G41)</f>
        <v>12113</v>
      </c>
      <c r="H6" s="1">
        <f t="shared" si="0"/>
        <v>13267</v>
      </c>
      <c r="I6" s="1">
        <f>SUM(I19:I41)</f>
        <v>11647</v>
      </c>
      <c r="J6" s="1">
        <f t="shared" si="0"/>
        <v>424</v>
      </c>
      <c r="K6" s="1">
        <f t="shared" si="0"/>
        <v>259</v>
      </c>
      <c r="L6" s="1">
        <f t="shared" si="0"/>
        <v>165</v>
      </c>
      <c r="M6" s="13">
        <f>SUM(M19:M41)</f>
        <v>293</v>
      </c>
      <c r="N6" s="13">
        <f>SUM(N19:N41)</f>
        <v>50</v>
      </c>
    </row>
    <row r="7" spans="1:16" ht="27" customHeight="1">
      <c r="A7" s="14" t="s">
        <v>7</v>
      </c>
      <c r="B7" s="15">
        <f t="shared" ref="B7:L7" si="1">SUM(B44:B45)</f>
        <v>2650</v>
      </c>
      <c r="C7" s="15">
        <f t="shared" si="1"/>
        <v>1277</v>
      </c>
      <c r="D7" s="15">
        <f t="shared" si="1"/>
        <v>1373</v>
      </c>
      <c r="E7" s="12">
        <f t="shared" ref="E7:E16" si="2">I7+N7+M7</f>
        <v>1200</v>
      </c>
      <c r="F7" s="15">
        <f t="shared" si="1"/>
        <v>2632</v>
      </c>
      <c r="G7" s="15">
        <f t="shared" si="1"/>
        <v>1262</v>
      </c>
      <c r="H7" s="15">
        <f t="shared" si="1"/>
        <v>1370</v>
      </c>
      <c r="I7" s="15">
        <f>SUM(I44:I45)</f>
        <v>1186</v>
      </c>
      <c r="J7" s="15">
        <f t="shared" si="1"/>
        <v>18</v>
      </c>
      <c r="K7" s="15">
        <f t="shared" si="1"/>
        <v>15</v>
      </c>
      <c r="L7" s="15">
        <f t="shared" si="1"/>
        <v>3</v>
      </c>
      <c r="M7" s="16">
        <f>SUM(M44:M45)</f>
        <v>8</v>
      </c>
      <c r="N7" s="16">
        <f>SUM(N44:N45)</f>
        <v>6</v>
      </c>
    </row>
    <row r="8" spans="1:16" ht="27" customHeight="1">
      <c r="A8" s="14" t="s">
        <v>8</v>
      </c>
      <c r="B8" s="17">
        <f t="shared" ref="B8:L8" si="3">SUM(B48:B56)</f>
        <v>2611</v>
      </c>
      <c r="C8" s="17">
        <f t="shared" si="3"/>
        <v>1254</v>
      </c>
      <c r="D8" s="17">
        <f t="shared" si="3"/>
        <v>1357</v>
      </c>
      <c r="E8" s="12">
        <f>I8+N8+M8</f>
        <v>1166</v>
      </c>
      <c r="F8" s="17">
        <f t="shared" si="3"/>
        <v>2594</v>
      </c>
      <c r="G8" s="17">
        <f t="shared" si="3"/>
        <v>1246</v>
      </c>
      <c r="H8" s="17">
        <f t="shared" si="3"/>
        <v>1348</v>
      </c>
      <c r="I8" s="17">
        <f t="shared" si="3"/>
        <v>1149</v>
      </c>
      <c r="J8" s="17">
        <f t="shared" si="3"/>
        <v>17</v>
      </c>
      <c r="K8" s="17">
        <f t="shared" si="3"/>
        <v>8</v>
      </c>
      <c r="L8" s="17">
        <f t="shared" si="3"/>
        <v>9</v>
      </c>
      <c r="M8" s="12">
        <f>SUM(M48:M56)</f>
        <v>13</v>
      </c>
      <c r="N8" s="12">
        <f>SUM(N48:N56)</f>
        <v>4</v>
      </c>
    </row>
    <row r="9" spans="1:16" ht="27" customHeight="1">
      <c r="A9" s="14" t="s">
        <v>9</v>
      </c>
      <c r="B9" s="17">
        <f t="shared" ref="B9:L9" si="4">SUM(B59:B65)</f>
        <v>5333</v>
      </c>
      <c r="C9" s="17">
        <f t="shared" si="4"/>
        <v>2546</v>
      </c>
      <c r="D9" s="17">
        <f t="shared" si="4"/>
        <v>2787</v>
      </c>
      <c r="E9" s="12">
        <f t="shared" si="2"/>
        <v>2667</v>
      </c>
      <c r="F9" s="17">
        <f t="shared" si="4"/>
        <v>5210</v>
      </c>
      <c r="G9" s="17">
        <f t="shared" si="4"/>
        <v>2474</v>
      </c>
      <c r="H9" s="17">
        <f t="shared" si="4"/>
        <v>2736</v>
      </c>
      <c r="I9" s="17">
        <f t="shared" si="4"/>
        <v>2560</v>
      </c>
      <c r="J9" s="17">
        <f t="shared" si="4"/>
        <v>123</v>
      </c>
      <c r="K9" s="17">
        <f t="shared" si="4"/>
        <v>72</v>
      </c>
      <c r="L9" s="17">
        <f t="shared" si="4"/>
        <v>51</v>
      </c>
      <c r="M9" s="12">
        <f>SUM(M59:M65)</f>
        <v>95</v>
      </c>
      <c r="N9" s="12">
        <f>SUM(N59:N65)</f>
        <v>12</v>
      </c>
    </row>
    <row r="10" spans="1:16" ht="27" customHeight="1">
      <c r="A10" s="14" t="s">
        <v>10</v>
      </c>
      <c r="B10" s="17">
        <f t="shared" ref="B10:L10" si="5">SUM(B72:B86)</f>
        <v>6803</v>
      </c>
      <c r="C10" s="17">
        <f t="shared" si="5"/>
        <v>3193</v>
      </c>
      <c r="D10" s="17">
        <f t="shared" si="5"/>
        <v>3610</v>
      </c>
      <c r="E10" s="12">
        <f t="shared" si="2"/>
        <v>3465</v>
      </c>
      <c r="F10" s="17">
        <f t="shared" si="5"/>
        <v>6729</v>
      </c>
      <c r="G10" s="17">
        <f t="shared" si="5"/>
        <v>3168</v>
      </c>
      <c r="H10" s="17">
        <f t="shared" si="5"/>
        <v>3561</v>
      </c>
      <c r="I10" s="17">
        <f t="shared" si="5"/>
        <v>3399</v>
      </c>
      <c r="J10" s="17">
        <f t="shared" si="5"/>
        <v>74</v>
      </c>
      <c r="K10" s="17">
        <f t="shared" si="5"/>
        <v>25</v>
      </c>
      <c r="L10" s="17">
        <f t="shared" si="5"/>
        <v>49</v>
      </c>
      <c r="M10" s="12">
        <f>SUM(M72:M86)</f>
        <v>55</v>
      </c>
      <c r="N10" s="12">
        <f>SUM(N72:N86)</f>
        <v>11</v>
      </c>
    </row>
    <row r="11" spans="1:16" ht="27" customHeight="1">
      <c r="A11" s="14" t="s">
        <v>11</v>
      </c>
      <c r="B11" s="17">
        <f t="shared" ref="B11:L11" si="6">SUM(B89:B111)</f>
        <v>27641</v>
      </c>
      <c r="C11" s="17">
        <f t="shared" si="6"/>
        <v>13089</v>
      </c>
      <c r="D11" s="17">
        <f t="shared" si="6"/>
        <v>14552</v>
      </c>
      <c r="E11" s="12">
        <f t="shared" si="2"/>
        <v>13142</v>
      </c>
      <c r="F11" s="17">
        <f t="shared" si="6"/>
        <v>27365</v>
      </c>
      <c r="G11" s="17">
        <f t="shared" si="6"/>
        <v>12958</v>
      </c>
      <c r="H11" s="17">
        <f t="shared" si="6"/>
        <v>14407</v>
      </c>
      <c r="I11" s="17">
        <f t="shared" si="6"/>
        <v>12918</v>
      </c>
      <c r="J11" s="17">
        <f t="shared" si="6"/>
        <v>276</v>
      </c>
      <c r="K11" s="17">
        <f t="shared" si="6"/>
        <v>131</v>
      </c>
      <c r="L11" s="17">
        <f t="shared" si="6"/>
        <v>145</v>
      </c>
      <c r="M11" s="12">
        <f>SUM(M89:M111)</f>
        <v>180</v>
      </c>
      <c r="N11" s="12">
        <f>SUM(N89:N111)</f>
        <v>44</v>
      </c>
    </row>
    <row r="12" spans="1:16" ht="27" customHeight="1">
      <c r="A12" s="14" t="s">
        <v>12</v>
      </c>
      <c r="B12" s="17">
        <f t="shared" ref="B12:L12" si="7">SUM(B118:B125)</f>
        <v>6889</v>
      </c>
      <c r="C12" s="17">
        <f t="shared" si="7"/>
        <v>3161</v>
      </c>
      <c r="D12" s="17">
        <f t="shared" si="7"/>
        <v>3728</v>
      </c>
      <c r="E12" s="12">
        <f t="shared" si="2"/>
        <v>3510</v>
      </c>
      <c r="F12" s="17">
        <f t="shared" si="7"/>
        <v>6804</v>
      </c>
      <c r="G12" s="17">
        <f t="shared" si="7"/>
        <v>3111</v>
      </c>
      <c r="H12" s="17">
        <f t="shared" si="7"/>
        <v>3693</v>
      </c>
      <c r="I12" s="17">
        <f t="shared" si="7"/>
        <v>3441</v>
      </c>
      <c r="J12" s="17">
        <f t="shared" si="7"/>
        <v>85</v>
      </c>
      <c r="K12" s="17">
        <f t="shared" si="7"/>
        <v>50</v>
      </c>
      <c r="L12" s="17">
        <f t="shared" si="7"/>
        <v>35</v>
      </c>
      <c r="M12" s="12">
        <f>SUM(M118:M125)</f>
        <v>54</v>
      </c>
      <c r="N12" s="12">
        <f>SUM(N118:N125)</f>
        <v>15</v>
      </c>
    </row>
    <row r="13" spans="1:16" ht="27" customHeight="1">
      <c r="A13" s="14" t="s">
        <v>13</v>
      </c>
      <c r="B13" s="17">
        <f t="shared" ref="B13:L13" si="8">SUM(B128:B133)</f>
        <v>3612</v>
      </c>
      <c r="C13" s="17">
        <f t="shared" si="8"/>
        <v>1740</v>
      </c>
      <c r="D13" s="17">
        <f t="shared" si="8"/>
        <v>1872</v>
      </c>
      <c r="E13" s="12">
        <f t="shared" si="2"/>
        <v>1710</v>
      </c>
      <c r="F13" s="17">
        <f t="shared" si="8"/>
        <v>3561</v>
      </c>
      <c r="G13" s="17">
        <f t="shared" si="8"/>
        <v>1713</v>
      </c>
      <c r="H13" s="17">
        <f t="shared" si="8"/>
        <v>1848</v>
      </c>
      <c r="I13" s="17">
        <f t="shared" si="8"/>
        <v>1670</v>
      </c>
      <c r="J13" s="17">
        <f t="shared" si="8"/>
        <v>51</v>
      </c>
      <c r="K13" s="17">
        <f t="shared" si="8"/>
        <v>27</v>
      </c>
      <c r="L13" s="17">
        <f t="shared" si="8"/>
        <v>24</v>
      </c>
      <c r="M13" s="12">
        <f>SUM(M128:M133)</f>
        <v>31</v>
      </c>
      <c r="N13" s="12">
        <f>SUM(N128:N133)</f>
        <v>9</v>
      </c>
    </row>
    <row r="14" spans="1:16" ht="27" customHeight="1">
      <c r="A14" s="14" t="s">
        <v>14</v>
      </c>
      <c r="B14" s="17">
        <f t="shared" ref="B14:L14" si="9">SUM(B136:B148)</f>
        <v>23074</v>
      </c>
      <c r="C14" s="17">
        <f t="shared" si="9"/>
        <v>11044</v>
      </c>
      <c r="D14" s="17">
        <f t="shared" si="9"/>
        <v>12030</v>
      </c>
      <c r="E14" s="12">
        <f t="shared" si="2"/>
        <v>10586</v>
      </c>
      <c r="F14" s="17">
        <f t="shared" si="9"/>
        <v>22690</v>
      </c>
      <c r="G14" s="17">
        <f t="shared" si="9"/>
        <v>10841</v>
      </c>
      <c r="H14" s="17">
        <f t="shared" si="9"/>
        <v>11849</v>
      </c>
      <c r="I14" s="17">
        <f t="shared" si="9"/>
        <v>10246</v>
      </c>
      <c r="J14" s="17">
        <f t="shared" si="9"/>
        <v>384</v>
      </c>
      <c r="K14" s="17">
        <f t="shared" si="9"/>
        <v>203</v>
      </c>
      <c r="L14" s="17">
        <f t="shared" si="9"/>
        <v>181</v>
      </c>
      <c r="M14" s="12">
        <f>SUM(M136:M148)</f>
        <v>300</v>
      </c>
      <c r="N14" s="12">
        <f>SUM(N136:N148)</f>
        <v>40</v>
      </c>
    </row>
    <row r="15" spans="1:16" ht="27" customHeight="1">
      <c r="A15" s="11" t="s">
        <v>15</v>
      </c>
      <c r="B15" s="15">
        <f t="shared" ref="B15:L15" si="10">SUM(B155:B167)</f>
        <v>9744</v>
      </c>
      <c r="C15" s="15">
        <f t="shared" si="10"/>
        <v>4596</v>
      </c>
      <c r="D15" s="15">
        <f t="shared" si="10"/>
        <v>5148</v>
      </c>
      <c r="E15" s="12">
        <f t="shared" si="2"/>
        <v>4551</v>
      </c>
      <c r="F15" s="15">
        <f t="shared" si="10"/>
        <v>9592</v>
      </c>
      <c r="G15" s="15">
        <f t="shared" si="10"/>
        <v>4523</v>
      </c>
      <c r="H15" s="15">
        <f t="shared" si="10"/>
        <v>5069</v>
      </c>
      <c r="I15" s="15">
        <f t="shared" si="10"/>
        <v>4435</v>
      </c>
      <c r="J15" s="15">
        <f t="shared" si="10"/>
        <v>152</v>
      </c>
      <c r="K15" s="15">
        <f t="shared" si="10"/>
        <v>73</v>
      </c>
      <c r="L15" s="15">
        <f t="shared" si="10"/>
        <v>79</v>
      </c>
      <c r="M15" s="12">
        <f>SUM(M155:M167)</f>
        <v>98</v>
      </c>
      <c r="N15" s="12">
        <f>SUM(N155:N167)</f>
        <v>18</v>
      </c>
    </row>
    <row r="16" spans="1:16" ht="27" customHeight="1" thickBot="1">
      <c r="A16" s="18" t="s">
        <v>16</v>
      </c>
      <c r="B16" s="10">
        <f t="shared" ref="B16:L16" si="11">SUM(B170:B174)</f>
        <v>4395</v>
      </c>
      <c r="C16" s="10">
        <f t="shared" si="11"/>
        <v>1968</v>
      </c>
      <c r="D16" s="10">
        <f t="shared" si="11"/>
        <v>2427</v>
      </c>
      <c r="E16" s="12">
        <f t="shared" si="2"/>
        <v>2098</v>
      </c>
      <c r="F16" s="10">
        <f t="shared" si="11"/>
        <v>4364</v>
      </c>
      <c r="G16" s="10">
        <f t="shared" si="11"/>
        <v>1950</v>
      </c>
      <c r="H16" s="10">
        <f t="shared" si="11"/>
        <v>2414</v>
      </c>
      <c r="I16" s="10">
        <f t="shared" si="11"/>
        <v>2075</v>
      </c>
      <c r="J16" s="10">
        <f t="shared" si="11"/>
        <v>31</v>
      </c>
      <c r="K16" s="10">
        <f t="shared" si="11"/>
        <v>18</v>
      </c>
      <c r="L16" s="10">
        <f t="shared" si="11"/>
        <v>13</v>
      </c>
      <c r="M16" s="9">
        <f>SUM(M170:M174)</f>
        <v>16</v>
      </c>
      <c r="N16" s="9">
        <f>SUM(N170:N174)</f>
        <v>7</v>
      </c>
    </row>
    <row r="17" spans="1:16" ht="27" customHeight="1" thickBot="1">
      <c r="A17" s="19" t="s">
        <v>17</v>
      </c>
      <c r="B17" s="19">
        <f t="shared" ref="B17:L17" si="12">SUM(B6:B16)</f>
        <v>118556</v>
      </c>
      <c r="C17" s="19">
        <f t="shared" si="12"/>
        <v>56240</v>
      </c>
      <c r="D17" s="19">
        <f t="shared" si="12"/>
        <v>62316</v>
      </c>
      <c r="E17" s="19">
        <f t="shared" si="12"/>
        <v>56085</v>
      </c>
      <c r="F17" s="19">
        <f t="shared" si="12"/>
        <v>116921</v>
      </c>
      <c r="G17" s="19">
        <f t="shared" si="12"/>
        <v>55359</v>
      </c>
      <c r="H17" s="19">
        <f t="shared" si="12"/>
        <v>61562</v>
      </c>
      <c r="I17" s="19">
        <f>SUM(I6:I16)</f>
        <v>54726</v>
      </c>
      <c r="J17" s="19">
        <f t="shared" si="12"/>
        <v>1635</v>
      </c>
      <c r="K17" s="19">
        <f t="shared" si="12"/>
        <v>881</v>
      </c>
      <c r="L17" s="19">
        <f t="shared" si="12"/>
        <v>754</v>
      </c>
      <c r="M17" s="20">
        <f>SUM(M6:M16)</f>
        <v>1143</v>
      </c>
      <c r="N17" s="20">
        <f>SUM(N6:N16)</f>
        <v>216</v>
      </c>
    </row>
    <row r="18" spans="1:16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6" ht="18" customHeight="1">
      <c r="A19" s="21"/>
      <c r="B19" s="2"/>
      <c r="C19" s="2"/>
      <c r="D19" s="2"/>
      <c r="E19" s="2"/>
      <c r="G19" s="21"/>
      <c r="H19" s="2"/>
      <c r="I19" s="2"/>
      <c r="J19" s="2"/>
      <c r="K19" s="2"/>
      <c r="L19" s="2"/>
      <c r="M19" s="2"/>
      <c r="N19" s="2"/>
    </row>
    <row r="20" spans="1:16" ht="18" customHeight="1">
      <c r="A20" s="22"/>
      <c r="B20" s="2"/>
      <c r="C20" s="2"/>
      <c r="D20" s="2"/>
      <c r="E20" s="2"/>
      <c r="G20" s="22"/>
      <c r="H20" s="2"/>
      <c r="I20" s="2"/>
      <c r="J20" s="2"/>
      <c r="K20" s="2"/>
      <c r="L20" s="2"/>
      <c r="M20" s="2"/>
      <c r="N20" s="2"/>
    </row>
    <row r="21" spans="1:16" ht="13.5" customHeight="1">
      <c r="A21" s="23"/>
      <c r="B21" s="2"/>
      <c r="C21" s="2"/>
      <c r="D21" s="2"/>
      <c r="E21" s="2"/>
      <c r="G21" s="24"/>
      <c r="H21" s="2"/>
      <c r="I21" s="2"/>
      <c r="J21" s="2"/>
      <c r="K21" s="2"/>
      <c r="L21" s="2"/>
      <c r="M21" s="2"/>
      <c r="N21" s="2"/>
    </row>
    <row r="22" spans="1:16" ht="14">
      <c r="A22" s="2"/>
      <c r="B22" s="2"/>
      <c r="C22" s="2"/>
      <c r="D22" s="2"/>
      <c r="E22" s="2"/>
      <c r="G22" s="22"/>
      <c r="H22" s="2"/>
      <c r="I22" s="2"/>
      <c r="J22" s="2"/>
      <c r="K22" s="2"/>
      <c r="L22" s="2"/>
      <c r="M22" s="2"/>
      <c r="N22" s="2"/>
    </row>
    <row r="23" spans="1:16" ht="14">
      <c r="A23" s="2"/>
      <c r="B23" s="2"/>
      <c r="C23" s="2"/>
      <c r="D23" s="2"/>
      <c r="E23" s="2"/>
      <c r="F23" s="23"/>
      <c r="G23" s="23"/>
      <c r="H23" s="3"/>
      <c r="I23" s="2"/>
      <c r="J23" s="2"/>
      <c r="K23" s="2"/>
      <c r="L23" s="2"/>
      <c r="M23" s="2"/>
      <c r="N23" s="2"/>
    </row>
    <row r="24" spans="1:16">
      <c r="A24" s="2"/>
      <c r="B24" s="2"/>
      <c r="C24" s="2"/>
      <c r="D24" s="2"/>
      <c r="E24" s="2"/>
      <c r="F24" s="3"/>
      <c r="G24" s="3"/>
      <c r="H24" s="2"/>
      <c r="I24" s="2"/>
      <c r="J24" s="2"/>
      <c r="K24" s="2"/>
      <c r="L24" s="2"/>
      <c r="M24" s="2"/>
      <c r="N24" s="2"/>
    </row>
    <row r="25" spans="1:16">
      <c r="A25" s="2"/>
      <c r="B25" s="2"/>
      <c r="C25" s="2"/>
      <c r="D25" s="2"/>
      <c r="E25" s="2"/>
      <c r="F25" s="3"/>
      <c r="G25" s="3"/>
      <c r="H25" s="2"/>
      <c r="I25" s="2"/>
      <c r="J25" s="2"/>
      <c r="K25" s="2"/>
      <c r="L25" s="2"/>
      <c r="M25" s="2"/>
      <c r="N25" s="2"/>
    </row>
    <row r="26" spans="1:16" ht="24" customHeight="1">
      <c r="A26" s="66" t="str">
        <f>"町区別人口表"&amp;$O$2</f>
        <v>町区別人口表（令和7年1月1日現在）</v>
      </c>
      <c r="B26" s="66"/>
      <c r="C26" s="66"/>
      <c r="D26" s="66"/>
      <c r="E26" s="66"/>
      <c r="F26" s="66"/>
      <c r="G26" s="2"/>
      <c r="H26" s="2"/>
      <c r="I26" s="2"/>
      <c r="J26" s="2"/>
      <c r="K26" s="2"/>
      <c r="L26" s="2"/>
      <c r="M26" s="2"/>
      <c r="N26" s="2"/>
    </row>
    <row r="27" spans="1:16" ht="7.5" customHeight="1" thickBot="1">
      <c r="A27" s="25"/>
      <c r="B27" s="25"/>
      <c r="C27" s="25"/>
      <c r="D27" s="25"/>
      <c r="E27" s="25"/>
      <c r="F27" s="25"/>
      <c r="G27" s="26"/>
      <c r="H27" s="26"/>
      <c r="I27" s="26"/>
      <c r="J27" s="26"/>
      <c r="K27" s="26"/>
      <c r="L27" s="26"/>
      <c r="M27" s="26"/>
      <c r="N27" s="26"/>
      <c r="O27" s="27"/>
    </row>
    <row r="28" spans="1:16" ht="17.149999999999999" customHeight="1">
      <c r="A28" s="5"/>
      <c r="B28" s="28" t="s">
        <v>0</v>
      </c>
      <c r="C28" s="29"/>
      <c r="D28" s="29"/>
      <c r="E28" s="29"/>
      <c r="F28" s="1" t="s">
        <v>194</v>
      </c>
      <c r="G28" s="29"/>
      <c r="H28" s="29"/>
      <c r="I28" s="29"/>
      <c r="J28" s="1" t="s">
        <v>195</v>
      </c>
      <c r="K28" s="29"/>
      <c r="L28" s="29"/>
      <c r="M28" s="30"/>
      <c r="N28" s="30" t="s">
        <v>196</v>
      </c>
    </row>
    <row r="29" spans="1:16" ht="17.149999999999999" customHeight="1" thickBot="1">
      <c r="A29" s="31" t="s">
        <v>18</v>
      </c>
      <c r="B29" s="31" t="s">
        <v>2</v>
      </c>
      <c r="C29" s="31" t="s">
        <v>3</v>
      </c>
      <c r="D29" s="31" t="s">
        <v>4</v>
      </c>
      <c r="E29" s="31" t="s">
        <v>5</v>
      </c>
      <c r="F29" s="31" t="s">
        <v>2</v>
      </c>
      <c r="G29" s="31" t="s">
        <v>3</v>
      </c>
      <c r="H29" s="31" t="s">
        <v>4</v>
      </c>
      <c r="I29" s="31" t="s">
        <v>5</v>
      </c>
      <c r="J29" s="31" t="s">
        <v>2</v>
      </c>
      <c r="K29" s="31" t="s">
        <v>3</v>
      </c>
      <c r="L29" s="31" t="s">
        <v>4</v>
      </c>
      <c r="M29" s="32" t="s">
        <v>5</v>
      </c>
      <c r="N29" s="32" t="s">
        <v>5</v>
      </c>
      <c r="P29" s="24"/>
    </row>
    <row r="30" spans="1:16" ht="15" customHeight="1">
      <c r="A30" s="33" t="s">
        <v>19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4"/>
      <c r="N30" s="34"/>
    </row>
    <row r="31" spans="1:16" ht="15" customHeight="1">
      <c r="A31" s="35" t="s">
        <v>20</v>
      </c>
      <c r="B31" s="33">
        <f t="shared" ref="B31:B41" si="13">SUM(C31+D31)</f>
        <v>2103</v>
      </c>
      <c r="C31" s="34">
        <f t="shared" ref="C31:D41" si="14">SUM(G31+K31)</f>
        <v>1053</v>
      </c>
      <c r="D31" s="34">
        <f t="shared" si="14"/>
        <v>1050</v>
      </c>
      <c r="E31" s="34">
        <f>I31+N31+M31</f>
        <v>1014</v>
      </c>
      <c r="F31" s="33">
        <f t="shared" ref="F31:F41" si="15">SUM(G31:H31)</f>
        <v>2034</v>
      </c>
      <c r="G31" s="36">
        <v>998</v>
      </c>
      <c r="H31" s="36">
        <v>1036</v>
      </c>
      <c r="I31" s="36">
        <v>956</v>
      </c>
      <c r="J31" s="33">
        <f t="shared" ref="J31:J41" si="16">SUM(K31:L31)</f>
        <v>69</v>
      </c>
      <c r="K31" s="36">
        <v>55</v>
      </c>
      <c r="L31" s="36">
        <v>14</v>
      </c>
      <c r="M31" s="37">
        <v>54</v>
      </c>
      <c r="N31" s="37">
        <v>4</v>
      </c>
    </row>
    <row r="32" spans="1:16" ht="15" customHeight="1">
      <c r="A32" s="35" t="s">
        <v>153</v>
      </c>
      <c r="B32" s="33">
        <f t="shared" si="13"/>
        <v>4977</v>
      </c>
      <c r="C32" s="34">
        <f t="shared" si="14"/>
        <v>2369</v>
      </c>
      <c r="D32" s="34">
        <f t="shared" si="14"/>
        <v>2608</v>
      </c>
      <c r="E32" s="34">
        <f t="shared" ref="E32:E41" si="17">I32+N32+M32</f>
        <v>2302</v>
      </c>
      <c r="F32" s="33">
        <f t="shared" si="15"/>
        <v>4849</v>
      </c>
      <c r="G32" s="36">
        <v>2283</v>
      </c>
      <c r="H32" s="36">
        <v>2566</v>
      </c>
      <c r="I32" s="36">
        <v>2197</v>
      </c>
      <c r="J32" s="33">
        <f t="shared" si="16"/>
        <v>128</v>
      </c>
      <c r="K32" s="36">
        <v>86</v>
      </c>
      <c r="L32" s="36">
        <v>42</v>
      </c>
      <c r="M32" s="37">
        <v>95</v>
      </c>
      <c r="N32" s="37">
        <v>10</v>
      </c>
    </row>
    <row r="33" spans="1:15" ht="15" customHeight="1">
      <c r="A33" s="35" t="s">
        <v>21</v>
      </c>
      <c r="B33" s="33">
        <f t="shared" si="13"/>
        <v>2224</v>
      </c>
      <c r="C33" s="34">
        <f t="shared" si="14"/>
        <v>1066</v>
      </c>
      <c r="D33" s="34">
        <f t="shared" si="14"/>
        <v>1158</v>
      </c>
      <c r="E33" s="34">
        <f t="shared" si="17"/>
        <v>910</v>
      </c>
      <c r="F33" s="33">
        <f t="shared" si="15"/>
        <v>2193</v>
      </c>
      <c r="G33" s="36">
        <v>1047</v>
      </c>
      <c r="H33" s="36">
        <v>1146</v>
      </c>
      <c r="I33" s="36">
        <v>887</v>
      </c>
      <c r="J33" s="33">
        <f t="shared" si="16"/>
        <v>31</v>
      </c>
      <c r="K33" s="36">
        <v>19</v>
      </c>
      <c r="L33" s="36">
        <v>12</v>
      </c>
      <c r="M33" s="37">
        <v>18</v>
      </c>
      <c r="N33" s="37">
        <v>5</v>
      </c>
    </row>
    <row r="34" spans="1:15" ht="15" customHeight="1">
      <c r="A34" s="35" t="s">
        <v>22</v>
      </c>
      <c r="B34" s="33">
        <f t="shared" si="13"/>
        <v>275</v>
      </c>
      <c r="C34" s="34">
        <f t="shared" si="14"/>
        <v>125</v>
      </c>
      <c r="D34" s="34">
        <f t="shared" si="14"/>
        <v>150</v>
      </c>
      <c r="E34" s="34">
        <f t="shared" si="17"/>
        <v>141</v>
      </c>
      <c r="F34" s="33">
        <f t="shared" si="15"/>
        <v>275</v>
      </c>
      <c r="G34" s="36">
        <v>125</v>
      </c>
      <c r="H34" s="36">
        <v>150</v>
      </c>
      <c r="I34" s="36">
        <v>141</v>
      </c>
      <c r="J34" s="33">
        <f t="shared" si="16"/>
        <v>0</v>
      </c>
      <c r="K34" s="36">
        <v>0</v>
      </c>
      <c r="L34" s="36">
        <v>0</v>
      </c>
      <c r="M34" s="37">
        <v>0</v>
      </c>
      <c r="N34" s="37">
        <v>0</v>
      </c>
    </row>
    <row r="35" spans="1:15" ht="15" customHeight="1">
      <c r="A35" s="35" t="s">
        <v>23</v>
      </c>
      <c r="B35" s="33">
        <f t="shared" si="13"/>
        <v>882</v>
      </c>
      <c r="C35" s="34">
        <f t="shared" si="14"/>
        <v>429</v>
      </c>
      <c r="D35" s="34">
        <f t="shared" si="14"/>
        <v>453</v>
      </c>
      <c r="E35" s="34">
        <f t="shared" si="17"/>
        <v>405</v>
      </c>
      <c r="F35" s="33">
        <f t="shared" si="15"/>
        <v>876</v>
      </c>
      <c r="G35" s="36">
        <v>427</v>
      </c>
      <c r="H35" s="36">
        <v>449</v>
      </c>
      <c r="I35" s="36">
        <v>400</v>
      </c>
      <c r="J35" s="33">
        <f t="shared" si="16"/>
        <v>6</v>
      </c>
      <c r="K35" s="36">
        <v>2</v>
      </c>
      <c r="L35" s="36">
        <v>4</v>
      </c>
      <c r="M35" s="37">
        <v>2</v>
      </c>
      <c r="N35" s="37">
        <v>3</v>
      </c>
    </row>
    <row r="36" spans="1:15" ht="15" customHeight="1">
      <c r="A36" s="35" t="s">
        <v>24</v>
      </c>
      <c r="B36" s="33">
        <f t="shared" si="13"/>
        <v>161</v>
      </c>
      <c r="C36" s="34">
        <f t="shared" si="14"/>
        <v>81</v>
      </c>
      <c r="D36" s="34">
        <f t="shared" si="14"/>
        <v>80</v>
      </c>
      <c r="E36" s="34">
        <f t="shared" si="17"/>
        <v>80</v>
      </c>
      <c r="F36" s="33">
        <f t="shared" si="15"/>
        <v>155</v>
      </c>
      <c r="G36" s="36">
        <v>75</v>
      </c>
      <c r="H36" s="36">
        <v>80</v>
      </c>
      <c r="I36" s="36">
        <v>74</v>
      </c>
      <c r="J36" s="33">
        <f t="shared" si="16"/>
        <v>6</v>
      </c>
      <c r="K36" s="36">
        <v>6</v>
      </c>
      <c r="L36" s="36">
        <v>0</v>
      </c>
      <c r="M36" s="37">
        <v>5</v>
      </c>
      <c r="N36" s="37">
        <v>1</v>
      </c>
    </row>
    <row r="37" spans="1:15" ht="15" customHeight="1">
      <c r="A37" s="35" t="s">
        <v>25</v>
      </c>
      <c r="B37" s="33">
        <f t="shared" si="13"/>
        <v>3233</v>
      </c>
      <c r="C37" s="34">
        <f t="shared" si="14"/>
        <v>1528</v>
      </c>
      <c r="D37" s="34">
        <f t="shared" si="14"/>
        <v>1705</v>
      </c>
      <c r="E37" s="34">
        <f t="shared" si="17"/>
        <v>1403</v>
      </c>
      <c r="F37" s="33">
        <f t="shared" si="15"/>
        <v>3211</v>
      </c>
      <c r="G37" s="36">
        <v>1518</v>
      </c>
      <c r="H37" s="36">
        <v>1693</v>
      </c>
      <c r="I37" s="36">
        <v>1388</v>
      </c>
      <c r="J37" s="33">
        <f t="shared" si="16"/>
        <v>22</v>
      </c>
      <c r="K37" s="36">
        <v>10</v>
      </c>
      <c r="L37" s="36">
        <v>12</v>
      </c>
      <c r="M37" s="37">
        <v>11</v>
      </c>
      <c r="N37" s="37">
        <v>4</v>
      </c>
    </row>
    <row r="38" spans="1:15" ht="15" customHeight="1">
      <c r="A38" s="35" t="s">
        <v>26</v>
      </c>
      <c r="B38" s="33">
        <f t="shared" si="13"/>
        <v>2676</v>
      </c>
      <c r="C38" s="34">
        <f t="shared" si="14"/>
        <v>1278</v>
      </c>
      <c r="D38" s="34">
        <f t="shared" si="14"/>
        <v>1398</v>
      </c>
      <c r="E38" s="34">
        <f t="shared" si="17"/>
        <v>1189</v>
      </c>
      <c r="F38" s="33">
        <f t="shared" si="15"/>
        <v>2664</v>
      </c>
      <c r="G38" s="36">
        <v>1272</v>
      </c>
      <c r="H38" s="36">
        <v>1392</v>
      </c>
      <c r="I38" s="36">
        <v>1183</v>
      </c>
      <c r="J38" s="33">
        <f t="shared" si="16"/>
        <v>12</v>
      </c>
      <c r="K38" s="36">
        <v>6</v>
      </c>
      <c r="L38" s="36">
        <v>6</v>
      </c>
      <c r="M38" s="37">
        <v>3</v>
      </c>
      <c r="N38" s="37">
        <v>3</v>
      </c>
    </row>
    <row r="39" spans="1:15" ht="15" customHeight="1">
      <c r="A39" s="35" t="s">
        <v>27</v>
      </c>
      <c r="B39" s="33">
        <f t="shared" si="13"/>
        <v>3306</v>
      </c>
      <c r="C39" s="34">
        <f t="shared" si="14"/>
        <v>1544</v>
      </c>
      <c r="D39" s="34">
        <f t="shared" si="14"/>
        <v>1762</v>
      </c>
      <c r="E39" s="34">
        <f t="shared" si="17"/>
        <v>1684</v>
      </c>
      <c r="F39" s="33">
        <f t="shared" si="15"/>
        <v>3254</v>
      </c>
      <c r="G39" s="36">
        <v>1514</v>
      </c>
      <c r="H39" s="36">
        <v>1740</v>
      </c>
      <c r="I39" s="36">
        <v>1646</v>
      </c>
      <c r="J39" s="33">
        <f t="shared" si="16"/>
        <v>52</v>
      </c>
      <c r="K39" s="36">
        <v>30</v>
      </c>
      <c r="L39" s="36">
        <v>22</v>
      </c>
      <c r="M39" s="37">
        <v>29</v>
      </c>
      <c r="N39" s="37">
        <v>9</v>
      </c>
    </row>
    <row r="40" spans="1:15" ht="15" customHeight="1">
      <c r="A40" s="35" t="s">
        <v>28</v>
      </c>
      <c r="B40" s="33">
        <f t="shared" si="13"/>
        <v>2616</v>
      </c>
      <c r="C40" s="34">
        <f t="shared" si="14"/>
        <v>1264</v>
      </c>
      <c r="D40" s="34">
        <f t="shared" si="14"/>
        <v>1352</v>
      </c>
      <c r="E40" s="34">
        <f t="shared" si="17"/>
        <v>1331</v>
      </c>
      <c r="F40" s="33">
        <f t="shared" si="15"/>
        <v>2549</v>
      </c>
      <c r="G40" s="36">
        <v>1232</v>
      </c>
      <c r="H40" s="36">
        <v>1317</v>
      </c>
      <c r="I40" s="36">
        <v>1269</v>
      </c>
      <c r="J40" s="33">
        <f t="shared" si="16"/>
        <v>67</v>
      </c>
      <c r="K40" s="36">
        <v>32</v>
      </c>
      <c r="L40" s="36">
        <v>35</v>
      </c>
      <c r="M40" s="37">
        <v>61</v>
      </c>
      <c r="N40" s="37">
        <v>1</v>
      </c>
    </row>
    <row r="41" spans="1:15" ht="15" customHeight="1">
      <c r="A41" s="35" t="s">
        <v>29</v>
      </c>
      <c r="B41" s="33">
        <f t="shared" si="13"/>
        <v>3351</v>
      </c>
      <c r="C41" s="34">
        <f t="shared" si="14"/>
        <v>1635</v>
      </c>
      <c r="D41" s="34">
        <f t="shared" si="14"/>
        <v>1716</v>
      </c>
      <c r="E41" s="34">
        <f t="shared" si="17"/>
        <v>1531</v>
      </c>
      <c r="F41" s="33">
        <f t="shared" si="15"/>
        <v>3320</v>
      </c>
      <c r="G41" s="36">
        <v>1622</v>
      </c>
      <c r="H41" s="36">
        <v>1698</v>
      </c>
      <c r="I41" s="36">
        <v>1506</v>
      </c>
      <c r="J41" s="33">
        <f t="shared" si="16"/>
        <v>31</v>
      </c>
      <c r="K41" s="36">
        <v>13</v>
      </c>
      <c r="L41" s="36">
        <v>18</v>
      </c>
      <c r="M41" s="37">
        <v>15</v>
      </c>
      <c r="N41" s="37">
        <v>10</v>
      </c>
    </row>
    <row r="42" spans="1:15" ht="15" customHeight="1" thickBot="1">
      <c r="A42" s="38" t="s">
        <v>30</v>
      </c>
      <c r="B42" s="38">
        <f t="shared" ref="B42:N42" si="18">SUM(B31:B41)</f>
        <v>25804</v>
      </c>
      <c r="C42" s="38">
        <f t="shared" si="18"/>
        <v>12372</v>
      </c>
      <c r="D42" s="38">
        <f t="shared" si="18"/>
        <v>13432</v>
      </c>
      <c r="E42" s="38">
        <f t="shared" si="18"/>
        <v>11990</v>
      </c>
      <c r="F42" s="38">
        <f t="shared" si="18"/>
        <v>25380</v>
      </c>
      <c r="G42" s="38">
        <f t="shared" si="18"/>
        <v>12113</v>
      </c>
      <c r="H42" s="38">
        <f t="shared" si="18"/>
        <v>13267</v>
      </c>
      <c r="I42" s="38">
        <f>SUM(I31:I41)</f>
        <v>11647</v>
      </c>
      <c r="J42" s="38">
        <f t="shared" si="18"/>
        <v>424</v>
      </c>
      <c r="K42" s="38">
        <f t="shared" si="18"/>
        <v>259</v>
      </c>
      <c r="L42" s="38">
        <f t="shared" si="18"/>
        <v>165</v>
      </c>
      <c r="M42" s="39">
        <f t="shared" si="18"/>
        <v>293</v>
      </c>
      <c r="N42" s="39">
        <f t="shared" si="18"/>
        <v>50</v>
      </c>
    </row>
    <row r="43" spans="1:15" ht="15" customHeight="1">
      <c r="A43" s="33" t="s">
        <v>31</v>
      </c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4"/>
      <c r="N43" s="34"/>
    </row>
    <row r="44" spans="1:15" ht="15" customHeight="1">
      <c r="A44" s="35" t="s">
        <v>32</v>
      </c>
      <c r="B44" s="33">
        <f>SUM(C44+D44)</f>
        <v>2513</v>
      </c>
      <c r="C44" s="33">
        <f>SUM(G44+K44)</f>
        <v>1214</v>
      </c>
      <c r="D44" s="33">
        <f>SUM(H44+L44)</f>
        <v>1299</v>
      </c>
      <c r="E44" s="33">
        <f>I44+N44+M44</f>
        <v>1142</v>
      </c>
      <c r="F44" s="33">
        <f>SUM(G44:H44)</f>
        <v>2495</v>
      </c>
      <c r="G44" s="36">
        <v>1199</v>
      </c>
      <c r="H44" s="36">
        <v>1296</v>
      </c>
      <c r="I44" s="36">
        <v>1128</v>
      </c>
      <c r="J44" s="33">
        <f>SUM(K44:L44)</f>
        <v>18</v>
      </c>
      <c r="K44" s="36">
        <v>15</v>
      </c>
      <c r="L44" s="36">
        <v>3</v>
      </c>
      <c r="M44" s="37">
        <v>8</v>
      </c>
      <c r="N44" s="37">
        <v>6</v>
      </c>
    </row>
    <row r="45" spans="1:15" ht="15" customHeight="1">
      <c r="A45" s="35" t="s">
        <v>33</v>
      </c>
      <c r="B45" s="33">
        <f>SUM(C45+D45)</f>
        <v>137</v>
      </c>
      <c r="C45" s="33">
        <f>SUM(G45+K45)</f>
        <v>63</v>
      </c>
      <c r="D45" s="33">
        <f>SUM(H45+L45)</f>
        <v>74</v>
      </c>
      <c r="E45" s="33">
        <f>I45+N45+M45</f>
        <v>58</v>
      </c>
      <c r="F45" s="33">
        <f>SUM(G45:H45)</f>
        <v>137</v>
      </c>
      <c r="G45" s="36">
        <v>63</v>
      </c>
      <c r="H45" s="36">
        <v>74</v>
      </c>
      <c r="I45" s="36">
        <v>58</v>
      </c>
      <c r="J45" s="33">
        <f>SUM(K45:L45)</f>
        <v>0</v>
      </c>
      <c r="K45" s="36">
        <v>0</v>
      </c>
      <c r="L45" s="36">
        <v>0</v>
      </c>
      <c r="M45" s="37">
        <v>0</v>
      </c>
      <c r="N45" s="37">
        <v>0</v>
      </c>
    </row>
    <row r="46" spans="1:15" ht="15" customHeight="1" thickBot="1">
      <c r="A46" s="38" t="s">
        <v>30</v>
      </c>
      <c r="B46" s="38">
        <f>SUM(B44:B45)</f>
        <v>2650</v>
      </c>
      <c r="C46" s="38">
        <f>SUM(C44:C45)</f>
        <v>1277</v>
      </c>
      <c r="D46" s="38">
        <f>SUM(D44:D45)</f>
        <v>1373</v>
      </c>
      <c r="E46" s="38">
        <f>SUM(E44:E45)</f>
        <v>1200</v>
      </c>
      <c r="F46" s="38">
        <f t="shared" ref="F46:L46" si="19">SUM(F44:F45)</f>
        <v>2632</v>
      </c>
      <c r="G46" s="38">
        <f t="shared" si="19"/>
        <v>1262</v>
      </c>
      <c r="H46" s="38">
        <f t="shared" si="19"/>
        <v>1370</v>
      </c>
      <c r="I46" s="38">
        <f>SUM(I44:I45)</f>
        <v>1186</v>
      </c>
      <c r="J46" s="38">
        <f t="shared" si="19"/>
        <v>18</v>
      </c>
      <c r="K46" s="38">
        <f t="shared" si="19"/>
        <v>15</v>
      </c>
      <c r="L46" s="38">
        <f t="shared" si="19"/>
        <v>3</v>
      </c>
      <c r="M46" s="39">
        <f>SUM(M44:M45)</f>
        <v>8</v>
      </c>
      <c r="N46" s="39">
        <f>SUM(N44:N45)</f>
        <v>6</v>
      </c>
    </row>
    <row r="47" spans="1:15" ht="15" customHeight="1">
      <c r="A47" s="33" t="s">
        <v>34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4"/>
      <c r="N47" s="34"/>
    </row>
    <row r="48" spans="1:15" ht="15" customHeight="1">
      <c r="A48" s="35" t="s">
        <v>35</v>
      </c>
      <c r="B48" s="33">
        <f t="shared" ref="B48:B56" si="20">SUM(C48+D48)</f>
        <v>123</v>
      </c>
      <c r="C48" s="33">
        <f t="shared" ref="C48:D56" si="21">SUM(G48+K48)</f>
        <v>58</v>
      </c>
      <c r="D48" s="33">
        <f t="shared" si="21"/>
        <v>65</v>
      </c>
      <c r="E48" s="33">
        <f>I48+N48+M48</f>
        <v>56</v>
      </c>
      <c r="F48" s="33">
        <f t="shared" ref="F48:F56" si="22">SUM(G48:H48)</f>
        <v>122</v>
      </c>
      <c r="G48" s="36">
        <v>58</v>
      </c>
      <c r="H48" s="36">
        <v>64</v>
      </c>
      <c r="I48" s="36">
        <v>55</v>
      </c>
      <c r="J48" s="33">
        <f t="shared" ref="J48:J56" si="23">SUM(K48:L48)</f>
        <v>1</v>
      </c>
      <c r="K48" s="36">
        <v>0</v>
      </c>
      <c r="L48" s="36">
        <v>1</v>
      </c>
      <c r="M48" s="37">
        <v>0</v>
      </c>
      <c r="N48" s="37">
        <v>1</v>
      </c>
      <c r="O48" s="24"/>
    </row>
    <row r="49" spans="1:14" ht="15" customHeight="1">
      <c r="A49" s="35" t="s">
        <v>36</v>
      </c>
      <c r="B49" s="33">
        <f t="shared" si="20"/>
        <v>111</v>
      </c>
      <c r="C49" s="33">
        <f t="shared" si="21"/>
        <v>53</v>
      </c>
      <c r="D49" s="33">
        <f t="shared" si="21"/>
        <v>58</v>
      </c>
      <c r="E49" s="33">
        <f t="shared" ref="E49:E56" si="24">I49+N49+M49</f>
        <v>47</v>
      </c>
      <c r="F49" s="33">
        <f t="shared" si="22"/>
        <v>111</v>
      </c>
      <c r="G49" s="36">
        <v>53</v>
      </c>
      <c r="H49" s="36">
        <v>58</v>
      </c>
      <c r="I49" s="36">
        <v>47</v>
      </c>
      <c r="J49" s="33">
        <f t="shared" si="23"/>
        <v>0</v>
      </c>
      <c r="K49" s="36">
        <v>0</v>
      </c>
      <c r="L49" s="36">
        <v>0</v>
      </c>
      <c r="M49" s="37">
        <v>0</v>
      </c>
      <c r="N49" s="37">
        <v>0</v>
      </c>
    </row>
    <row r="50" spans="1:14" ht="15" customHeight="1">
      <c r="A50" s="35" t="s">
        <v>37</v>
      </c>
      <c r="B50" s="33">
        <f t="shared" si="20"/>
        <v>159</v>
      </c>
      <c r="C50" s="33">
        <f t="shared" si="21"/>
        <v>73</v>
      </c>
      <c r="D50" s="33">
        <f t="shared" si="21"/>
        <v>86</v>
      </c>
      <c r="E50" s="33">
        <f t="shared" si="24"/>
        <v>69</v>
      </c>
      <c r="F50" s="33">
        <f t="shared" si="22"/>
        <v>159</v>
      </c>
      <c r="G50" s="36">
        <v>73</v>
      </c>
      <c r="H50" s="36">
        <v>86</v>
      </c>
      <c r="I50" s="36">
        <v>69</v>
      </c>
      <c r="J50" s="33">
        <f t="shared" si="23"/>
        <v>0</v>
      </c>
      <c r="K50" s="36">
        <v>0</v>
      </c>
      <c r="L50" s="36">
        <v>0</v>
      </c>
      <c r="M50" s="37">
        <v>0</v>
      </c>
      <c r="N50" s="37">
        <v>0</v>
      </c>
    </row>
    <row r="51" spans="1:14" ht="15" customHeight="1">
      <c r="A51" s="35" t="s">
        <v>38</v>
      </c>
      <c r="B51" s="33">
        <f t="shared" si="20"/>
        <v>138</v>
      </c>
      <c r="C51" s="33">
        <f t="shared" si="21"/>
        <v>66</v>
      </c>
      <c r="D51" s="33">
        <f t="shared" si="21"/>
        <v>72</v>
      </c>
      <c r="E51" s="33">
        <f t="shared" si="24"/>
        <v>63</v>
      </c>
      <c r="F51" s="33">
        <f t="shared" si="22"/>
        <v>138</v>
      </c>
      <c r="G51" s="36">
        <v>66</v>
      </c>
      <c r="H51" s="36">
        <v>72</v>
      </c>
      <c r="I51" s="36">
        <v>63</v>
      </c>
      <c r="J51" s="33">
        <f t="shared" si="23"/>
        <v>0</v>
      </c>
      <c r="K51" s="36">
        <v>0</v>
      </c>
      <c r="L51" s="36">
        <v>0</v>
      </c>
      <c r="M51" s="37">
        <v>0</v>
      </c>
      <c r="N51" s="37">
        <v>0</v>
      </c>
    </row>
    <row r="52" spans="1:14" ht="15" customHeight="1">
      <c r="A52" s="35" t="s">
        <v>39</v>
      </c>
      <c r="B52" s="33">
        <f t="shared" si="20"/>
        <v>65</v>
      </c>
      <c r="C52" s="33">
        <f t="shared" si="21"/>
        <v>31</v>
      </c>
      <c r="D52" s="33">
        <f t="shared" si="21"/>
        <v>34</v>
      </c>
      <c r="E52" s="33">
        <f t="shared" si="24"/>
        <v>27</v>
      </c>
      <c r="F52" s="33">
        <f t="shared" si="22"/>
        <v>65</v>
      </c>
      <c r="G52" s="36">
        <v>31</v>
      </c>
      <c r="H52" s="36">
        <v>34</v>
      </c>
      <c r="I52" s="36">
        <v>27</v>
      </c>
      <c r="J52" s="33">
        <f t="shared" si="23"/>
        <v>0</v>
      </c>
      <c r="K52" s="36">
        <v>0</v>
      </c>
      <c r="L52" s="36">
        <v>0</v>
      </c>
      <c r="M52" s="37">
        <v>0</v>
      </c>
      <c r="N52" s="37">
        <v>0</v>
      </c>
    </row>
    <row r="53" spans="1:14" ht="15" customHeight="1">
      <c r="A53" s="35" t="s">
        <v>40</v>
      </c>
      <c r="B53" s="33">
        <f t="shared" si="20"/>
        <v>1001</v>
      </c>
      <c r="C53" s="33">
        <f t="shared" si="21"/>
        <v>489</v>
      </c>
      <c r="D53" s="33">
        <f t="shared" si="21"/>
        <v>512</v>
      </c>
      <c r="E53" s="33">
        <f t="shared" si="24"/>
        <v>430</v>
      </c>
      <c r="F53" s="33">
        <f t="shared" si="22"/>
        <v>997</v>
      </c>
      <c r="G53" s="36">
        <v>485</v>
      </c>
      <c r="H53" s="36">
        <v>512</v>
      </c>
      <c r="I53" s="36">
        <v>426</v>
      </c>
      <c r="J53" s="33">
        <f t="shared" si="23"/>
        <v>4</v>
      </c>
      <c r="K53" s="36">
        <v>4</v>
      </c>
      <c r="L53" s="36">
        <v>0</v>
      </c>
      <c r="M53" s="37">
        <v>4</v>
      </c>
      <c r="N53" s="37">
        <v>0</v>
      </c>
    </row>
    <row r="54" spans="1:14" ht="15" customHeight="1">
      <c r="A54" s="35" t="s">
        <v>41</v>
      </c>
      <c r="B54" s="33">
        <f t="shared" si="20"/>
        <v>549</v>
      </c>
      <c r="C54" s="33">
        <f t="shared" si="21"/>
        <v>258</v>
      </c>
      <c r="D54" s="33">
        <f t="shared" si="21"/>
        <v>291</v>
      </c>
      <c r="E54" s="33">
        <f t="shared" si="24"/>
        <v>253</v>
      </c>
      <c r="F54" s="33">
        <f t="shared" si="22"/>
        <v>539</v>
      </c>
      <c r="G54" s="36">
        <v>254</v>
      </c>
      <c r="H54" s="36">
        <v>285</v>
      </c>
      <c r="I54" s="36">
        <v>243</v>
      </c>
      <c r="J54" s="33">
        <f t="shared" si="23"/>
        <v>10</v>
      </c>
      <c r="K54" s="36">
        <v>4</v>
      </c>
      <c r="L54" s="36">
        <v>6</v>
      </c>
      <c r="M54" s="37">
        <v>9</v>
      </c>
      <c r="N54" s="37">
        <v>1</v>
      </c>
    </row>
    <row r="55" spans="1:14" ht="15" customHeight="1">
      <c r="A55" s="35" t="s">
        <v>42</v>
      </c>
      <c r="B55" s="33">
        <f t="shared" si="20"/>
        <v>390</v>
      </c>
      <c r="C55" s="33">
        <f t="shared" si="21"/>
        <v>204</v>
      </c>
      <c r="D55" s="33">
        <f t="shared" si="21"/>
        <v>186</v>
      </c>
      <c r="E55" s="33">
        <f t="shared" si="24"/>
        <v>170</v>
      </c>
      <c r="F55" s="33">
        <f t="shared" si="22"/>
        <v>388</v>
      </c>
      <c r="G55" s="36">
        <v>204</v>
      </c>
      <c r="H55" s="36">
        <v>184</v>
      </c>
      <c r="I55" s="36">
        <v>168</v>
      </c>
      <c r="J55" s="33">
        <f t="shared" si="23"/>
        <v>2</v>
      </c>
      <c r="K55" s="36">
        <v>0</v>
      </c>
      <c r="L55" s="36">
        <v>2</v>
      </c>
      <c r="M55" s="37">
        <v>0</v>
      </c>
      <c r="N55" s="37">
        <v>2</v>
      </c>
    </row>
    <row r="56" spans="1:14" ht="15" customHeight="1">
      <c r="A56" s="35" t="s">
        <v>43</v>
      </c>
      <c r="B56" s="33">
        <f t="shared" si="20"/>
        <v>75</v>
      </c>
      <c r="C56" s="33">
        <f t="shared" si="21"/>
        <v>22</v>
      </c>
      <c r="D56" s="33">
        <f t="shared" si="21"/>
        <v>53</v>
      </c>
      <c r="E56" s="33">
        <f t="shared" si="24"/>
        <v>51</v>
      </c>
      <c r="F56" s="33">
        <f t="shared" si="22"/>
        <v>75</v>
      </c>
      <c r="G56" s="36">
        <v>22</v>
      </c>
      <c r="H56" s="36">
        <v>53</v>
      </c>
      <c r="I56" s="36">
        <v>51</v>
      </c>
      <c r="J56" s="33">
        <f t="shared" si="23"/>
        <v>0</v>
      </c>
      <c r="K56" s="36">
        <v>0</v>
      </c>
      <c r="L56" s="36">
        <v>0</v>
      </c>
      <c r="M56" s="37">
        <v>0</v>
      </c>
      <c r="N56" s="37">
        <v>0</v>
      </c>
    </row>
    <row r="57" spans="1:14" ht="15" customHeight="1" thickBot="1">
      <c r="A57" s="38" t="s">
        <v>30</v>
      </c>
      <c r="B57" s="38">
        <f>SUM(B48:B56)</f>
        <v>2611</v>
      </c>
      <c r="C57" s="38">
        <f>SUM(C48:C56)</f>
        <v>1254</v>
      </c>
      <c r="D57" s="38">
        <f>SUM(D48:D56)</f>
        <v>1357</v>
      </c>
      <c r="E57" s="38">
        <f>SUM(E48:E56)</f>
        <v>1166</v>
      </c>
      <c r="F57" s="38">
        <f t="shared" ref="F57:L57" si="25">SUM(F48:F56)</f>
        <v>2594</v>
      </c>
      <c r="G57" s="38">
        <f t="shared" si="25"/>
        <v>1246</v>
      </c>
      <c r="H57" s="38">
        <f t="shared" si="25"/>
        <v>1348</v>
      </c>
      <c r="I57" s="38">
        <f>SUM(I48:I56)</f>
        <v>1149</v>
      </c>
      <c r="J57" s="38">
        <f t="shared" si="25"/>
        <v>17</v>
      </c>
      <c r="K57" s="38">
        <f t="shared" si="25"/>
        <v>8</v>
      </c>
      <c r="L57" s="38">
        <f t="shared" si="25"/>
        <v>9</v>
      </c>
      <c r="M57" s="39">
        <f>SUM(M48:M56)</f>
        <v>13</v>
      </c>
      <c r="N57" s="39">
        <f>SUM(N48:N56)</f>
        <v>4</v>
      </c>
    </row>
    <row r="58" spans="1:14" ht="15" customHeight="1">
      <c r="A58" s="33" t="s">
        <v>44</v>
      </c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4"/>
      <c r="N58" s="34"/>
    </row>
    <row r="59" spans="1:14" ht="15" customHeight="1">
      <c r="A59" s="35" t="s">
        <v>45</v>
      </c>
      <c r="B59" s="33">
        <f t="shared" ref="B59:B65" si="26">SUM(C59+D59)</f>
        <v>2352</v>
      </c>
      <c r="C59" s="33">
        <f t="shared" ref="C59:D65" si="27">SUM(G59+K59)</f>
        <v>1148</v>
      </c>
      <c r="D59" s="33">
        <f t="shared" si="27"/>
        <v>1204</v>
      </c>
      <c r="E59" s="33">
        <f>I59+N59+M59</f>
        <v>1163</v>
      </c>
      <c r="F59" s="33">
        <f t="shared" ref="F59:F65" si="28">SUM(G59:H59)</f>
        <v>2289</v>
      </c>
      <c r="G59" s="36">
        <v>1117</v>
      </c>
      <c r="H59" s="36">
        <v>1172</v>
      </c>
      <c r="I59" s="36">
        <v>1108</v>
      </c>
      <c r="J59" s="33">
        <f t="shared" ref="J59:J65" si="29">SUM(K59:L59)</f>
        <v>63</v>
      </c>
      <c r="K59" s="36">
        <v>31</v>
      </c>
      <c r="L59" s="36">
        <v>32</v>
      </c>
      <c r="M59" s="37">
        <v>49</v>
      </c>
      <c r="N59" s="37">
        <v>6</v>
      </c>
    </row>
    <row r="60" spans="1:14" ht="15" customHeight="1">
      <c r="A60" s="35" t="s">
        <v>46</v>
      </c>
      <c r="B60" s="33">
        <f t="shared" si="26"/>
        <v>1419</v>
      </c>
      <c r="C60" s="33">
        <f t="shared" si="27"/>
        <v>670</v>
      </c>
      <c r="D60" s="33">
        <f t="shared" si="27"/>
        <v>749</v>
      </c>
      <c r="E60" s="33">
        <f t="shared" ref="E60:E65" si="30">I60+N60+M60</f>
        <v>730</v>
      </c>
      <c r="F60" s="33">
        <f t="shared" si="28"/>
        <v>1388</v>
      </c>
      <c r="G60" s="36">
        <v>648</v>
      </c>
      <c r="H60" s="36">
        <v>740</v>
      </c>
      <c r="I60" s="36">
        <v>704</v>
      </c>
      <c r="J60" s="33">
        <f t="shared" si="29"/>
        <v>31</v>
      </c>
      <c r="K60" s="36">
        <v>22</v>
      </c>
      <c r="L60" s="36">
        <v>9</v>
      </c>
      <c r="M60" s="37">
        <v>23</v>
      </c>
      <c r="N60" s="37">
        <v>3</v>
      </c>
    </row>
    <row r="61" spans="1:14" ht="15" customHeight="1">
      <c r="A61" s="35" t="s">
        <v>47</v>
      </c>
      <c r="B61" s="33">
        <f t="shared" si="26"/>
        <v>219</v>
      </c>
      <c r="C61" s="33">
        <f t="shared" si="27"/>
        <v>106</v>
      </c>
      <c r="D61" s="33">
        <f t="shared" si="27"/>
        <v>113</v>
      </c>
      <c r="E61" s="33">
        <f t="shared" si="30"/>
        <v>102</v>
      </c>
      <c r="F61" s="33">
        <f t="shared" si="28"/>
        <v>219</v>
      </c>
      <c r="G61" s="36">
        <v>106</v>
      </c>
      <c r="H61" s="36">
        <v>113</v>
      </c>
      <c r="I61" s="36">
        <v>102</v>
      </c>
      <c r="J61" s="33">
        <f t="shared" si="29"/>
        <v>0</v>
      </c>
      <c r="K61" s="36">
        <v>0</v>
      </c>
      <c r="L61" s="36">
        <v>0</v>
      </c>
      <c r="M61" s="37">
        <v>0</v>
      </c>
      <c r="N61" s="37">
        <v>0</v>
      </c>
    </row>
    <row r="62" spans="1:14" ht="15" customHeight="1">
      <c r="A62" s="35" t="s">
        <v>48</v>
      </c>
      <c r="B62" s="33">
        <f t="shared" si="26"/>
        <v>412</v>
      </c>
      <c r="C62" s="33">
        <f t="shared" si="27"/>
        <v>179</v>
      </c>
      <c r="D62" s="33">
        <f t="shared" si="27"/>
        <v>233</v>
      </c>
      <c r="E62" s="33">
        <f t="shared" si="30"/>
        <v>240</v>
      </c>
      <c r="F62" s="33">
        <f t="shared" si="28"/>
        <v>404</v>
      </c>
      <c r="G62" s="36">
        <v>176</v>
      </c>
      <c r="H62" s="36">
        <v>228</v>
      </c>
      <c r="I62" s="36">
        <v>233</v>
      </c>
      <c r="J62" s="33">
        <f t="shared" si="29"/>
        <v>8</v>
      </c>
      <c r="K62" s="36">
        <v>3</v>
      </c>
      <c r="L62" s="36">
        <v>5</v>
      </c>
      <c r="M62" s="37">
        <v>6</v>
      </c>
      <c r="N62" s="37">
        <v>1</v>
      </c>
    </row>
    <row r="63" spans="1:14" ht="15" customHeight="1">
      <c r="A63" s="35" t="s">
        <v>49</v>
      </c>
      <c r="B63" s="33">
        <f t="shared" si="26"/>
        <v>472</v>
      </c>
      <c r="C63" s="33">
        <f t="shared" si="27"/>
        <v>231</v>
      </c>
      <c r="D63" s="33">
        <f t="shared" si="27"/>
        <v>241</v>
      </c>
      <c r="E63" s="33">
        <f t="shared" si="30"/>
        <v>219</v>
      </c>
      <c r="F63" s="33">
        <f t="shared" si="28"/>
        <v>459</v>
      </c>
      <c r="G63" s="36">
        <v>221</v>
      </c>
      <c r="H63" s="36">
        <v>238</v>
      </c>
      <c r="I63" s="36">
        <v>207</v>
      </c>
      <c r="J63" s="33">
        <f t="shared" si="29"/>
        <v>13</v>
      </c>
      <c r="K63" s="36">
        <v>10</v>
      </c>
      <c r="L63" s="36">
        <v>3</v>
      </c>
      <c r="M63" s="37">
        <v>12</v>
      </c>
      <c r="N63" s="37">
        <v>0</v>
      </c>
    </row>
    <row r="64" spans="1:14" ht="15" customHeight="1">
      <c r="A64" s="35" t="s">
        <v>50</v>
      </c>
      <c r="B64" s="33">
        <f t="shared" si="26"/>
        <v>379</v>
      </c>
      <c r="C64" s="33">
        <f t="shared" si="27"/>
        <v>175</v>
      </c>
      <c r="D64" s="33">
        <f t="shared" si="27"/>
        <v>204</v>
      </c>
      <c r="E64" s="33">
        <f t="shared" si="30"/>
        <v>183</v>
      </c>
      <c r="F64" s="33">
        <f t="shared" si="28"/>
        <v>372</v>
      </c>
      <c r="G64" s="36">
        <v>169</v>
      </c>
      <c r="H64" s="36">
        <v>203</v>
      </c>
      <c r="I64" s="36">
        <v>177</v>
      </c>
      <c r="J64" s="33">
        <f t="shared" si="29"/>
        <v>7</v>
      </c>
      <c r="K64" s="36">
        <v>6</v>
      </c>
      <c r="L64" s="36">
        <v>1</v>
      </c>
      <c r="M64" s="37">
        <v>5</v>
      </c>
      <c r="N64" s="37">
        <v>1</v>
      </c>
    </row>
    <row r="65" spans="1:14" ht="15" customHeight="1">
      <c r="A65" s="35" t="s">
        <v>51</v>
      </c>
      <c r="B65" s="33">
        <f t="shared" si="26"/>
        <v>80</v>
      </c>
      <c r="C65" s="33">
        <f t="shared" si="27"/>
        <v>37</v>
      </c>
      <c r="D65" s="33">
        <f t="shared" si="27"/>
        <v>43</v>
      </c>
      <c r="E65" s="33">
        <f t="shared" si="30"/>
        <v>30</v>
      </c>
      <c r="F65" s="33">
        <f t="shared" si="28"/>
        <v>79</v>
      </c>
      <c r="G65" s="36">
        <v>37</v>
      </c>
      <c r="H65" s="36">
        <v>42</v>
      </c>
      <c r="I65" s="36">
        <v>29</v>
      </c>
      <c r="J65" s="33">
        <f t="shared" si="29"/>
        <v>1</v>
      </c>
      <c r="K65" s="36">
        <v>0</v>
      </c>
      <c r="L65" s="36">
        <v>1</v>
      </c>
      <c r="M65" s="37">
        <v>0</v>
      </c>
      <c r="N65" s="37">
        <v>1</v>
      </c>
    </row>
    <row r="66" spans="1:14" ht="15" customHeight="1" thickBot="1">
      <c r="A66" s="38" t="s">
        <v>30</v>
      </c>
      <c r="B66" s="38">
        <f>SUM(B59:B65)</f>
        <v>5333</v>
      </c>
      <c r="C66" s="38">
        <f>SUM(C59:C65)</f>
        <v>2546</v>
      </c>
      <c r="D66" s="38">
        <f>SUM(D59:D65)</f>
        <v>2787</v>
      </c>
      <c r="E66" s="38">
        <f>SUM(E59:E65)</f>
        <v>2667</v>
      </c>
      <c r="F66" s="38">
        <f t="shared" ref="F66:L66" si="31">SUM(F59:F65)</f>
        <v>5210</v>
      </c>
      <c r="G66" s="38">
        <f t="shared" si="31"/>
        <v>2474</v>
      </c>
      <c r="H66" s="38">
        <f t="shared" si="31"/>
        <v>2736</v>
      </c>
      <c r="I66" s="38">
        <f>SUM(I59:I65)</f>
        <v>2560</v>
      </c>
      <c r="J66" s="38">
        <f t="shared" si="31"/>
        <v>123</v>
      </c>
      <c r="K66" s="38">
        <f t="shared" si="31"/>
        <v>72</v>
      </c>
      <c r="L66" s="39">
        <f t="shared" si="31"/>
        <v>51</v>
      </c>
      <c r="M66" s="39">
        <f>SUM(M59:M65)</f>
        <v>95</v>
      </c>
      <c r="N66" s="39">
        <f>SUM(N59:N65)</f>
        <v>12</v>
      </c>
    </row>
    <row r="67" spans="1:14" ht="13.5" customHeight="1">
      <c r="A67" s="40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</row>
    <row r="68" spans="1:14" ht="12" customHeight="1" thickBot="1">
      <c r="A68" s="40"/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0"/>
      <c r="N68" s="40"/>
    </row>
    <row r="69" spans="1:14" ht="17.149999999999999" customHeight="1">
      <c r="A69" s="42"/>
      <c r="B69" s="28" t="s">
        <v>0</v>
      </c>
      <c r="C69" s="29"/>
      <c r="D69" s="29"/>
      <c r="E69" s="29"/>
      <c r="F69" s="1" t="s">
        <v>194</v>
      </c>
      <c r="G69" s="29"/>
      <c r="H69" s="29"/>
      <c r="I69" s="29"/>
      <c r="J69" s="1" t="s">
        <v>195</v>
      </c>
      <c r="K69" s="29"/>
      <c r="L69" s="29"/>
      <c r="M69" s="30"/>
      <c r="N69" s="30" t="s">
        <v>196</v>
      </c>
    </row>
    <row r="70" spans="1:14" ht="17.149999999999999" customHeight="1" thickBot="1">
      <c r="A70" s="32" t="s">
        <v>18</v>
      </c>
      <c r="B70" s="31" t="s">
        <v>2</v>
      </c>
      <c r="C70" s="31" t="s">
        <v>3</v>
      </c>
      <c r="D70" s="31" t="s">
        <v>4</v>
      </c>
      <c r="E70" s="31" t="s">
        <v>5</v>
      </c>
      <c r="F70" s="31" t="s">
        <v>2</v>
      </c>
      <c r="G70" s="31" t="s">
        <v>3</v>
      </c>
      <c r="H70" s="31" t="s">
        <v>4</v>
      </c>
      <c r="I70" s="31" t="s">
        <v>5</v>
      </c>
      <c r="J70" s="31" t="s">
        <v>2</v>
      </c>
      <c r="K70" s="31" t="s">
        <v>3</v>
      </c>
      <c r="L70" s="31" t="s">
        <v>4</v>
      </c>
      <c r="M70" s="32" t="s">
        <v>5</v>
      </c>
      <c r="N70" s="32" t="s">
        <v>5</v>
      </c>
    </row>
    <row r="71" spans="1:14" ht="14.5" customHeight="1">
      <c r="A71" s="34" t="s">
        <v>52</v>
      </c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2"/>
      <c r="N71" s="42"/>
    </row>
    <row r="72" spans="1:14" ht="14.5" customHeight="1">
      <c r="A72" s="44" t="s">
        <v>53</v>
      </c>
      <c r="B72" s="33">
        <f t="shared" ref="B72:B86" si="32">SUM(C72+D72)</f>
        <v>426</v>
      </c>
      <c r="C72" s="33">
        <f t="shared" ref="C72:D86" si="33">SUM(G72+K72)</f>
        <v>185</v>
      </c>
      <c r="D72" s="33">
        <f t="shared" si="33"/>
        <v>241</v>
      </c>
      <c r="E72" s="33">
        <f>I72+N72+M72</f>
        <v>237</v>
      </c>
      <c r="F72" s="33">
        <f t="shared" ref="F72:F86" si="34">SUM(G72:H72)</f>
        <v>415</v>
      </c>
      <c r="G72" s="36">
        <v>182</v>
      </c>
      <c r="H72" s="36">
        <v>233</v>
      </c>
      <c r="I72" s="36">
        <v>228</v>
      </c>
      <c r="J72" s="33">
        <f t="shared" ref="J72:J86" si="35">SUM(K72:L72)</f>
        <v>11</v>
      </c>
      <c r="K72" s="36">
        <v>3</v>
      </c>
      <c r="L72" s="36">
        <v>8</v>
      </c>
      <c r="M72" s="37">
        <v>9</v>
      </c>
      <c r="N72" s="37">
        <v>0</v>
      </c>
    </row>
    <row r="73" spans="1:14" ht="14.5" customHeight="1">
      <c r="A73" s="44" t="s">
        <v>54</v>
      </c>
      <c r="B73" s="33">
        <f t="shared" si="32"/>
        <v>436</v>
      </c>
      <c r="C73" s="33">
        <f t="shared" si="33"/>
        <v>213</v>
      </c>
      <c r="D73" s="33">
        <f>SUM(H73+L73)</f>
        <v>223</v>
      </c>
      <c r="E73" s="33">
        <f t="shared" ref="E73:E86" si="36">I73+N73+M73</f>
        <v>216</v>
      </c>
      <c r="F73" s="33">
        <f t="shared" si="34"/>
        <v>433</v>
      </c>
      <c r="G73" s="36">
        <v>212</v>
      </c>
      <c r="H73" s="36">
        <v>221</v>
      </c>
      <c r="I73" s="36">
        <v>214</v>
      </c>
      <c r="J73" s="33">
        <f t="shared" si="35"/>
        <v>3</v>
      </c>
      <c r="K73" s="36">
        <v>1</v>
      </c>
      <c r="L73" s="36">
        <v>2</v>
      </c>
      <c r="M73" s="37">
        <v>2</v>
      </c>
      <c r="N73" s="37">
        <v>0</v>
      </c>
    </row>
    <row r="74" spans="1:14" ht="14.5" customHeight="1">
      <c r="A74" s="44" t="s">
        <v>55</v>
      </c>
      <c r="B74" s="33">
        <f t="shared" si="32"/>
        <v>556</v>
      </c>
      <c r="C74" s="33">
        <f t="shared" si="33"/>
        <v>264</v>
      </c>
      <c r="D74" s="33">
        <f t="shared" si="33"/>
        <v>292</v>
      </c>
      <c r="E74" s="33">
        <f t="shared" si="36"/>
        <v>252</v>
      </c>
      <c r="F74" s="33">
        <f t="shared" si="34"/>
        <v>556</v>
      </c>
      <c r="G74" s="36">
        <v>264</v>
      </c>
      <c r="H74" s="36">
        <v>292</v>
      </c>
      <c r="I74" s="36">
        <v>252</v>
      </c>
      <c r="J74" s="33">
        <f t="shared" si="35"/>
        <v>0</v>
      </c>
      <c r="K74" s="36">
        <v>0</v>
      </c>
      <c r="L74" s="36">
        <v>0</v>
      </c>
      <c r="M74" s="37">
        <v>0</v>
      </c>
      <c r="N74" s="37">
        <v>0</v>
      </c>
    </row>
    <row r="75" spans="1:14" ht="14.5" customHeight="1">
      <c r="A75" s="44" t="s">
        <v>56</v>
      </c>
      <c r="B75" s="33">
        <f t="shared" si="32"/>
        <v>149</v>
      </c>
      <c r="C75" s="33">
        <f t="shared" si="33"/>
        <v>78</v>
      </c>
      <c r="D75" s="33">
        <f t="shared" si="33"/>
        <v>71</v>
      </c>
      <c r="E75" s="33">
        <f t="shared" si="36"/>
        <v>94</v>
      </c>
      <c r="F75" s="33">
        <f t="shared" si="34"/>
        <v>148</v>
      </c>
      <c r="G75" s="36">
        <v>77</v>
      </c>
      <c r="H75" s="36">
        <v>71</v>
      </c>
      <c r="I75" s="36">
        <v>93</v>
      </c>
      <c r="J75" s="33">
        <f t="shared" si="35"/>
        <v>1</v>
      </c>
      <c r="K75" s="36">
        <v>1</v>
      </c>
      <c r="L75" s="36">
        <v>0</v>
      </c>
      <c r="M75" s="37">
        <v>1</v>
      </c>
      <c r="N75" s="37">
        <v>0</v>
      </c>
    </row>
    <row r="76" spans="1:14" ht="14.5" customHeight="1">
      <c r="A76" s="44" t="s">
        <v>57</v>
      </c>
      <c r="B76" s="33">
        <f t="shared" si="32"/>
        <v>225</v>
      </c>
      <c r="C76" s="33">
        <f t="shared" si="33"/>
        <v>107</v>
      </c>
      <c r="D76" s="33">
        <f t="shared" si="33"/>
        <v>118</v>
      </c>
      <c r="E76" s="33">
        <f t="shared" si="36"/>
        <v>112</v>
      </c>
      <c r="F76" s="33">
        <f>SUM(G76:H76)</f>
        <v>225</v>
      </c>
      <c r="G76" s="36">
        <v>107</v>
      </c>
      <c r="H76" s="36">
        <v>118</v>
      </c>
      <c r="I76" s="36">
        <v>112</v>
      </c>
      <c r="J76" s="33">
        <f t="shared" si="35"/>
        <v>0</v>
      </c>
      <c r="K76" s="36">
        <v>0</v>
      </c>
      <c r="L76" s="36">
        <v>0</v>
      </c>
      <c r="M76" s="37">
        <v>0</v>
      </c>
      <c r="N76" s="37">
        <v>0</v>
      </c>
    </row>
    <row r="77" spans="1:14" ht="14.5" customHeight="1">
      <c r="A77" s="44" t="s">
        <v>58</v>
      </c>
      <c r="B77" s="33">
        <f t="shared" si="32"/>
        <v>718</v>
      </c>
      <c r="C77" s="33">
        <f t="shared" si="33"/>
        <v>348</v>
      </c>
      <c r="D77" s="33">
        <f t="shared" si="33"/>
        <v>370</v>
      </c>
      <c r="E77" s="33">
        <f t="shared" si="36"/>
        <v>332</v>
      </c>
      <c r="F77" s="33">
        <f t="shared" si="34"/>
        <v>714</v>
      </c>
      <c r="G77" s="36">
        <v>345</v>
      </c>
      <c r="H77" s="36">
        <v>369</v>
      </c>
      <c r="I77" s="36">
        <v>328</v>
      </c>
      <c r="J77" s="33">
        <f t="shared" si="35"/>
        <v>4</v>
      </c>
      <c r="K77" s="36">
        <v>3</v>
      </c>
      <c r="L77" s="36">
        <v>1</v>
      </c>
      <c r="M77" s="37">
        <v>3</v>
      </c>
      <c r="N77" s="37">
        <v>1</v>
      </c>
    </row>
    <row r="78" spans="1:14" ht="14.5" customHeight="1">
      <c r="A78" s="44" t="s">
        <v>59</v>
      </c>
      <c r="B78" s="33">
        <f t="shared" si="32"/>
        <v>260</v>
      </c>
      <c r="C78" s="33">
        <f t="shared" si="33"/>
        <v>133</v>
      </c>
      <c r="D78" s="33">
        <f t="shared" si="33"/>
        <v>127</v>
      </c>
      <c r="E78" s="33">
        <f t="shared" si="36"/>
        <v>155</v>
      </c>
      <c r="F78" s="33">
        <f t="shared" si="34"/>
        <v>258</v>
      </c>
      <c r="G78" s="36">
        <v>132</v>
      </c>
      <c r="H78" s="36">
        <v>126</v>
      </c>
      <c r="I78" s="36">
        <v>153</v>
      </c>
      <c r="J78" s="33">
        <f t="shared" si="35"/>
        <v>2</v>
      </c>
      <c r="K78" s="36">
        <v>1</v>
      </c>
      <c r="L78" s="36">
        <v>1</v>
      </c>
      <c r="M78" s="37">
        <v>0</v>
      </c>
      <c r="N78" s="37">
        <v>2</v>
      </c>
    </row>
    <row r="79" spans="1:14" ht="14.5" customHeight="1">
      <c r="A79" s="44" t="s">
        <v>60</v>
      </c>
      <c r="B79" s="33">
        <f t="shared" si="32"/>
        <v>437</v>
      </c>
      <c r="C79" s="33">
        <f t="shared" si="33"/>
        <v>207</v>
      </c>
      <c r="D79" s="33">
        <f t="shared" si="33"/>
        <v>230</v>
      </c>
      <c r="E79" s="33">
        <f t="shared" si="36"/>
        <v>197</v>
      </c>
      <c r="F79" s="33">
        <f t="shared" si="34"/>
        <v>434</v>
      </c>
      <c r="G79" s="36">
        <v>205</v>
      </c>
      <c r="H79" s="36">
        <v>229</v>
      </c>
      <c r="I79" s="36">
        <v>194</v>
      </c>
      <c r="J79" s="33">
        <f t="shared" si="35"/>
        <v>3</v>
      </c>
      <c r="K79" s="36">
        <v>2</v>
      </c>
      <c r="L79" s="36">
        <v>1</v>
      </c>
      <c r="M79" s="37">
        <v>0</v>
      </c>
      <c r="N79" s="37">
        <v>3</v>
      </c>
    </row>
    <row r="80" spans="1:14" ht="14.5" customHeight="1">
      <c r="A80" s="44" t="s">
        <v>61</v>
      </c>
      <c r="B80" s="33">
        <f t="shared" si="32"/>
        <v>124</v>
      </c>
      <c r="C80" s="33">
        <f t="shared" si="33"/>
        <v>56</v>
      </c>
      <c r="D80" s="33">
        <f t="shared" si="33"/>
        <v>68</v>
      </c>
      <c r="E80" s="33">
        <f t="shared" si="36"/>
        <v>56</v>
      </c>
      <c r="F80" s="33">
        <f t="shared" si="34"/>
        <v>124</v>
      </c>
      <c r="G80" s="36">
        <v>56</v>
      </c>
      <c r="H80" s="36">
        <v>68</v>
      </c>
      <c r="I80" s="36">
        <v>56</v>
      </c>
      <c r="J80" s="33">
        <f t="shared" si="35"/>
        <v>0</v>
      </c>
      <c r="K80" s="36">
        <v>0</v>
      </c>
      <c r="L80" s="36">
        <v>0</v>
      </c>
      <c r="M80" s="37">
        <v>0</v>
      </c>
      <c r="N80" s="37">
        <v>0</v>
      </c>
    </row>
    <row r="81" spans="1:14" ht="14.5" customHeight="1">
      <c r="A81" s="44" t="s">
        <v>62</v>
      </c>
      <c r="B81" s="33">
        <f t="shared" si="32"/>
        <v>92</v>
      </c>
      <c r="C81" s="33">
        <f t="shared" si="33"/>
        <v>38</v>
      </c>
      <c r="D81" s="33">
        <f t="shared" si="33"/>
        <v>54</v>
      </c>
      <c r="E81" s="33">
        <f t="shared" si="36"/>
        <v>56</v>
      </c>
      <c r="F81" s="33">
        <f t="shared" si="34"/>
        <v>88</v>
      </c>
      <c r="G81" s="36">
        <v>36</v>
      </c>
      <c r="H81" s="36">
        <v>52</v>
      </c>
      <c r="I81" s="36">
        <v>53</v>
      </c>
      <c r="J81" s="33">
        <f t="shared" si="35"/>
        <v>4</v>
      </c>
      <c r="K81" s="36">
        <v>2</v>
      </c>
      <c r="L81" s="36">
        <v>2</v>
      </c>
      <c r="M81" s="37">
        <v>3</v>
      </c>
      <c r="N81" s="37">
        <v>0</v>
      </c>
    </row>
    <row r="82" spans="1:14" ht="14.5" customHeight="1">
      <c r="A82" s="44" t="s">
        <v>63</v>
      </c>
      <c r="B82" s="33">
        <f t="shared" si="32"/>
        <v>452</v>
      </c>
      <c r="C82" s="33">
        <f t="shared" si="33"/>
        <v>226</v>
      </c>
      <c r="D82" s="33">
        <f t="shared" si="33"/>
        <v>226</v>
      </c>
      <c r="E82" s="33">
        <f t="shared" si="36"/>
        <v>219</v>
      </c>
      <c r="F82" s="33">
        <f t="shared" si="34"/>
        <v>449</v>
      </c>
      <c r="G82" s="36">
        <v>224</v>
      </c>
      <c r="H82" s="36">
        <v>225</v>
      </c>
      <c r="I82" s="36">
        <v>216</v>
      </c>
      <c r="J82" s="33">
        <f t="shared" si="35"/>
        <v>3</v>
      </c>
      <c r="K82" s="36">
        <v>2</v>
      </c>
      <c r="L82" s="36">
        <v>1</v>
      </c>
      <c r="M82" s="37">
        <v>3</v>
      </c>
      <c r="N82" s="37">
        <v>0</v>
      </c>
    </row>
    <row r="83" spans="1:14" ht="14.5" customHeight="1">
      <c r="A83" s="44" t="s">
        <v>64</v>
      </c>
      <c r="B83" s="33">
        <f t="shared" si="32"/>
        <v>534</v>
      </c>
      <c r="C83" s="33">
        <f t="shared" si="33"/>
        <v>241</v>
      </c>
      <c r="D83" s="33">
        <f t="shared" si="33"/>
        <v>293</v>
      </c>
      <c r="E83" s="33">
        <f t="shared" si="36"/>
        <v>326</v>
      </c>
      <c r="F83" s="33">
        <f t="shared" si="34"/>
        <v>533</v>
      </c>
      <c r="G83" s="36">
        <v>240</v>
      </c>
      <c r="H83" s="36">
        <v>293</v>
      </c>
      <c r="I83" s="36">
        <v>325</v>
      </c>
      <c r="J83" s="33">
        <f>SUM(K83:L83)</f>
        <v>1</v>
      </c>
      <c r="K83" s="36">
        <v>1</v>
      </c>
      <c r="L83" s="36">
        <v>0</v>
      </c>
      <c r="M83" s="37">
        <v>0</v>
      </c>
      <c r="N83" s="37">
        <v>1</v>
      </c>
    </row>
    <row r="84" spans="1:14" ht="14.5" customHeight="1">
      <c r="A84" s="44" t="s">
        <v>65</v>
      </c>
      <c r="B84" s="33">
        <f t="shared" si="32"/>
        <v>787</v>
      </c>
      <c r="C84" s="33">
        <f t="shared" si="33"/>
        <v>363</v>
      </c>
      <c r="D84" s="33">
        <f t="shared" si="33"/>
        <v>424</v>
      </c>
      <c r="E84" s="33">
        <f t="shared" si="36"/>
        <v>439</v>
      </c>
      <c r="F84" s="33">
        <f t="shared" si="34"/>
        <v>782</v>
      </c>
      <c r="G84" s="36">
        <v>359</v>
      </c>
      <c r="H84" s="36">
        <v>423</v>
      </c>
      <c r="I84" s="36">
        <v>435</v>
      </c>
      <c r="J84" s="33">
        <f t="shared" si="35"/>
        <v>5</v>
      </c>
      <c r="K84" s="36">
        <v>4</v>
      </c>
      <c r="L84" s="36">
        <v>1</v>
      </c>
      <c r="M84" s="37">
        <v>2</v>
      </c>
      <c r="N84" s="37">
        <v>2</v>
      </c>
    </row>
    <row r="85" spans="1:14" ht="14.5" customHeight="1">
      <c r="A85" s="44" t="s">
        <v>66</v>
      </c>
      <c r="B85" s="33">
        <f t="shared" si="32"/>
        <v>1115</v>
      </c>
      <c r="C85" s="33">
        <f t="shared" si="33"/>
        <v>489</v>
      </c>
      <c r="D85" s="33">
        <f t="shared" si="33"/>
        <v>626</v>
      </c>
      <c r="E85" s="33">
        <f t="shared" si="36"/>
        <v>540</v>
      </c>
      <c r="F85" s="33">
        <f t="shared" si="34"/>
        <v>1086</v>
      </c>
      <c r="G85" s="36">
        <v>488</v>
      </c>
      <c r="H85" s="36">
        <v>598</v>
      </c>
      <c r="I85" s="36">
        <v>511</v>
      </c>
      <c r="J85" s="33">
        <f t="shared" si="35"/>
        <v>29</v>
      </c>
      <c r="K85" s="36">
        <v>1</v>
      </c>
      <c r="L85" s="36">
        <v>28</v>
      </c>
      <c r="M85" s="37">
        <v>27</v>
      </c>
      <c r="N85" s="37">
        <v>2</v>
      </c>
    </row>
    <row r="86" spans="1:14" ht="14.5" customHeight="1">
      <c r="A86" s="44" t="s">
        <v>67</v>
      </c>
      <c r="B86" s="33">
        <f t="shared" si="32"/>
        <v>492</v>
      </c>
      <c r="C86" s="33">
        <f t="shared" si="33"/>
        <v>245</v>
      </c>
      <c r="D86" s="33">
        <f t="shared" si="33"/>
        <v>247</v>
      </c>
      <c r="E86" s="33">
        <f t="shared" si="36"/>
        <v>234</v>
      </c>
      <c r="F86" s="33">
        <f t="shared" si="34"/>
        <v>484</v>
      </c>
      <c r="G86" s="36">
        <v>241</v>
      </c>
      <c r="H86" s="36">
        <v>243</v>
      </c>
      <c r="I86" s="36">
        <v>229</v>
      </c>
      <c r="J86" s="33">
        <f t="shared" si="35"/>
        <v>8</v>
      </c>
      <c r="K86" s="36">
        <v>4</v>
      </c>
      <c r="L86" s="36">
        <v>4</v>
      </c>
      <c r="M86" s="37">
        <v>5</v>
      </c>
      <c r="N86" s="37">
        <v>0</v>
      </c>
    </row>
    <row r="87" spans="1:14" ht="14.5" customHeight="1" thickBot="1">
      <c r="A87" s="39" t="s">
        <v>30</v>
      </c>
      <c r="B87" s="38">
        <f>SUM(B72:B86)</f>
        <v>6803</v>
      </c>
      <c r="C87" s="38">
        <f>SUM(C72:C86)</f>
        <v>3193</v>
      </c>
      <c r="D87" s="38">
        <f>SUM(D72:D86)</f>
        <v>3610</v>
      </c>
      <c r="E87" s="38">
        <f>SUM(E72:E86)</f>
        <v>3465</v>
      </c>
      <c r="F87" s="38">
        <f t="shared" ref="F87:L87" si="37">SUM(F72:F86)</f>
        <v>6729</v>
      </c>
      <c r="G87" s="38">
        <f t="shared" si="37"/>
        <v>3168</v>
      </c>
      <c r="H87" s="38">
        <f t="shared" si="37"/>
        <v>3561</v>
      </c>
      <c r="I87" s="38">
        <f>SUM(I72:I86)</f>
        <v>3399</v>
      </c>
      <c r="J87" s="38">
        <f t="shared" si="37"/>
        <v>74</v>
      </c>
      <c r="K87" s="38">
        <f t="shared" si="37"/>
        <v>25</v>
      </c>
      <c r="L87" s="38">
        <f t="shared" si="37"/>
        <v>49</v>
      </c>
      <c r="M87" s="39">
        <f>SUM(M72:M86)</f>
        <v>55</v>
      </c>
      <c r="N87" s="39">
        <f>SUM(N72:N86)</f>
        <v>11</v>
      </c>
    </row>
    <row r="88" spans="1:14" ht="14.5" customHeight="1">
      <c r="A88" s="34" t="s">
        <v>68</v>
      </c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2"/>
      <c r="M88" s="42"/>
      <c r="N88" s="42"/>
    </row>
    <row r="89" spans="1:14" ht="14.5" customHeight="1">
      <c r="A89" s="44" t="s">
        <v>69</v>
      </c>
      <c r="B89" s="33">
        <f t="shared" ref="B89:B111" si="38">SUM(C89+D89)</f>
        <v>1910</v>
      </c>
      <c r="C89" s="33">
        <f t="shared" ref="C89:D111" si="39">SUM(G89+K89)</f>
        <v>909</v>
      </c>
      <c r="D89" s="33">
        <f t="shared" si="39"/>
        <v>1001</v>
      </c>
      <c r="E89" s="33">
        <f>I89+N89+M89</f>
        <v>953</v>
      </c>
      <c r="F89" s="33">
        <f t="shared" ref="F89:F111" si="40">SUM(G89:H89)</f>
        <v>1847</v>
      </c>
      <c r="G89" s="36">
        <v>861</v>
      </c>
      <c r="H89" s="36">
        <v>986</v>
      </c>
      <c r="I89" s="36">
        <v>898</v>
      </c>
      <c r="J89" s="33">
        <f t="shared" ref="J89:J111" si="41">SUM(K89:L89)</f>
        <v>63</v>
      </c>
      <c r="K89" s="36">
        <v>48</v>
      </c>
      <c r="L89" s="36">
        <v>15</v>
      </c>
      <c r="M89" s="37">
        <v>47</v>
      </c>
      <c r="N89" s="37">
        <v>8</v>
      </c>
    </row>
    <row r="90" spans="1:14" ht="14.5" customHeight="1">
      <c r="A90" s="44" t="s">
        <v>70</v>
      </c>
      <c r="B90" s="33">
        <f t="shared" si="38"/>
        <v>1236</v>
      </c>
      <c r="C90" s="33">
        <f t="shared" si="39"/>
        <v>585</v>
      </c>
      <c r="D90" s="33">
        <f t="shared" si="39"/>
        <v>651</v>
      </c>
      <c r="E90" s="33">
        <f t="shared" ref="E90:E111" si="42">I90+N90+M90</f>
        <v>668</v>
      </c>
      <c r="F90" s="33">
        <f t="shared" si="40"/>
        <v>1221</v>
      </c>
      <c r="G90" s="36">
        <v>582</v>
      </c>
      <c r="H90" s="36">
        <v>639</v>
      </c>
      <c r="I90" s="36">
        <v>653</v>
      </c>
      <c r="J90" s="33">
        <f t="shared" si="41"/>
        <v>15</v>
      </c>
      <c r="K90" s="36">
        <v>3</v>
      </c>
      <c r="L90" s="36">
        <v>12</v>
      </c>
      <c r="M90" s="37">
        <v>13</v>
      </c>
      <c r="N90" s="37">
        <v>2</v>
      </c>
    </row>
    <row r="91" spans="1:14" ht="14.5" customHeight="1">
      <c r="A91" s="44" t="s">
        <v>71</v>
      </c>
      <c r="B91" s="33">
        <f t="shared" si="38"/>
        <v>643</v>
      </c>
      <c r="C91" s="33">
        <f t="shared" si="39"/>
        <v>310</v>
      </c>
      <c r="D91" s="33">
        <f t="shared" si="39"/>
        <v>333</v>
      </c>
      <c r="E91" s="33">
        <f t="shared" si="42"/>
        <v>316</v>
      </c>
      <c r="F91" s="33">
        <f t="shared" si="40"/>
        <v>632</v>
      </c>
      <c r="G91" s="36">
        <v>304</v>
      </c>
      <c r="H91" s="36">
        <v>328</v>
      </c>
      <c r="I91" s="36">
        <v>309</v>
      </c>
      <c r="J91" s="33">
        <f t="shared" si="41"/>
        <v>11</v>
      </c>
      <c r="K91" s="36">
        <v>6</v>
      </c>
      <c r="L91" s="36">
        <v>5</v>
      </c>
      <c r="M91" s="37">
        <v>5</v>
      </c>
      <c r="N91" s="37">
        <v>2</v>
      </c>
    </row>
    <row r="92" spans="1:14" ht="14.5" customHeight="1">
      <c r="A92" s="44" t="s">
        <v>72</v>
      </c>
      <c r="B92" s="33">
        <f t="shared" si="38"/>
        <v>1541</v>
      </c>
      <c r="C92" s="33">
        <f t="shared" si="39"/>
        <v>729</v>
      </c>
      <c r="D92" s="33">
        <f t="shared" si="39"/>
        <v>812</v>
      </c>
      <c r="E92" s="33">
        <f t="shared" si="42"/>
        <v>713</v>
      </c>
      <c r="F92" s="33">
        <f t="shared" si="40"/>
        <v>1511</v>
      </c>
      <c r="G92" s="36">
        <v>710</v>
      </c>
      <c r="H92" s="36">
        <v>801</v>
      </c>
      <c r="I92" s="36">
        <v>691</v>
      </c>
      <c r="J92" s="33">
        <f t="shared" si="41"/>
        <v>30</v>
      </c>
      <c r="K92" s="36">
        <v>19</v>
      </c>
      <c r="L92" s="36">
        <v>11</v>
      </c>
      <c r="M92" s="37">
        <v>19</v>
      </c>
      <c r="N92" s="37">
        <v>3</v>
      </c>
    </row>
    <row r="93" spans="1:14" ht="14.5" customHeight="1">
      <c r="A93" s="44" t="s">
        <v>73</v>
      </c>
      <c r="B93" s="33">
        <f t="shared" si="38"/>
        <v>263</v>
      </c>
      <c r="C93" s="33">
        <f t="shared" si="39"/>
        <v>127</v>
      </c>
      <c r="D93" s="33">
        <f t="shared" si="39"/>
        <v>136</v>
      </c>
      <c r="E93" s="33">
        <f t="shared" si="42"/>
        <v>145</v>
      </c>
      <c r="F93" s="33">
        <f t="shared" si="40"/>
        <v>262</v>
      </c>
      <c r="G93" s="36">
        <v>126</v>
      </c>
      <c r="H93" s="36">
        <v>136</v>
      </c>
      <c r="I93" s="36">
        <v>144</v>
      </c>
      <c r="J93" s="33">
        <f t="shared" si="41"/>
        <v>1</v>
      </c>
      <c r="K93" s="36">
        <v>1</v>
      </c>
      <c r="L93" s="36">
        <v>0</v>
      </c>
      <c r="M93" s="37">
        <v>1</v>
      </c>
      <c r="N93" s="37">
        <v>0</v>
      </c>
    </row>
    <row r="94" spans="1:14" ht="14.5" customHeight="1">
      <c r="A94" s="44" t="s">
        <v>74</v>
      </c>
      <c r="B94" s="33">
        <f t="shared" si="38"/>
        <v>382</v>
      </c>
      <c r="C94" s="33">
        <f t="shared" si="39"/>
        <v>181</v>
      </c>
      <c r="D94" s="33">
        <f t="shared" si="39"/>
        <v>201</v>
      </c>
      <c r="E94" s="33">
        <f t="shared" si="42"/>
        <v>189</v>
      </c>
      <c r="F94" s="33">
        <f t="shared" si="40"/>
        <v>378</v>
      </c>
      <c r="G94" s="36">
        <v>180</v>
      </c>
      <c r="H94" s="36">
        <v>198</v>
      </c>
      <c r="I94" s="36">
        <v>185</v>
      </c>
      <c r="J94" s="33">
        <f t="shared" si="41"/>
        <v>4</v>
      </c>
      <c r="K94" s="36">
        <v>1</v>
      </c>
      <c r="L94" s="36">
        <v>3</v>
      </c>
      <c r="M94" s="37">
        <v>3</v>
      </c>
      <c r="N94" s="37">
        <v>1</v>
      </c>
    </row>
    <row r="95" spans="1:14" ht="14.5" customHeight="1">
      <c r="A95" s="44" t="s">
        <v>75</v>
      </c>
      <c r="B95" s="33">
        <f t="shared" si="38"/>
        <v>1523</v>
      </c>
      <c r="C95" s="33">
        <f t="shared" si="39"/>
        <v>718</v>
      </c>
      <c r="D95" s="33">
        <f t="shared" si="39"/>
        <v>805</v>
      </c>
      <c r="E95" s="33">
        <f t="shared" si="42"/>
        <v>745</v>
      </c>
      <c r="F95" s="33">
        <f t="shared" si="40"/>
        <v>1507</v>
      </c>
      <c r="G95" s="36">
        <v>712</v>
      </c>
      <c r="H95" s="36">
        <v>795</v>
      </c>
      <c r="I95" s="36">
        <v>733</v>
      </c>
      <c r="J95" s="33">
        <f t="shared" si="41"/>
        <v>16</v>
      </c>
      <c r="K95" s="36">
        <v>6</v>
      </c>
      <c r="L95" s="36">
        <v>10</v>
      </c>
      <c r="M95" s="37">
        <v>10</v>
      </c>
      <c r="N95" s="37">
        <v>2</v>
      </c>
    </row>
    <row r="96" spans="1:14" ht="14.5" customHeight="1">
      <c r="A96" s="44" t="s">
        <v>76</v>
      </c>
      <c r="B96" s="33">
        <f t="shared" si="38"/>
        <v>766</v>
      </c>
      <c r="C96" s="33">
        <f t="shared" si="39"/>
        <v>386</v>
      </c>
      <c r="D96" s="33">
        <f t="shared" si="39"/>
        <v>380</v>
      </c>
      <c r="E96" s="33">
        <f t="shared" si="42"/>
        <v>355</v>
      </c>
      <c r="F96" s="33">
        <f t="shared" si="40"/>
        <v>766</v>
      </c>
      <c r="G96" s="36">
        <v>386</v>
      </c>
      <c r="H96" s="36">
        <v>380</v>
      </c>
      <c r="I96" s="36">
        <v>355</v>
      </c>
      <c r="J96" s="33">
        <f t="shared" si="41"/>
        <v>0</v>
      </c>
      <c r="K96" s="36">
        <v>0</v>
      </c>
      <c r="L96" s="36">
        <v>0</v>
      </c>
      <c r="M96" s="37">
        <v>0</v>
      </c>
      <c r="N96" s="37">
        <v>0</v>
      </c>
    </row>
    <row r="97" spans="1:16" ht="14.5" customHeight="1">
      <c r="A97" s="44" t="s">
        <v>77</v>
      </c>
      <c r="B97" s="33">
        <f t="shared" si="38"/>
        <v>2443</v>
      </c>
      <c r="C97" s="33">
        <f t="shared" si="39"/>
        <v>1162</v>
      </c>
      <c r="D97" s="33">
        <f t="shared" si="39"/>
        <v>1281</v>
      </c>
      <c r="E97" s="33">
        <f t="shared" si="42"/>
        <v>1048</v>
      </c>
      <c r="F97" s="33">
        <f t="shared" si="40"/>
        <v>2430</v>
      </c>
      <c r="G97" s="36">
        <v>1158</v>
      </c>
      <c r="H97" s="36">
        <v>1272</v>
      </c>
      <c r="I97" s="36">
        <v>1036</v>
      </c>
      <c r="J97" s="33">
        <f t="shared" si="41"/>
        <v>13</v>
      </c>
      <c r="K97" s="36">
        <v>4</v>
      </c>
      <c r="L97" s="36">
        <v>9</v>
      </c>
      <c r="M97" s="37">
        <v>9</v>
      </c>
      <c r="N97" s="37">
        <v>3</v>
      </c>
    </row>
    <row r="98" spans="1:16" ht="14.5" customHeight="1">
      <c r="A98" s="44" t="s">
        <v>78</v>
      </c>
      <c r="B98" s="33">
        <f t="shared" si="38"/>
        <v>2458</v>
      </c>
      <c r="C98" s="33">
        <f t="shared" si="39"/>
        <v>1120</v>
      </c>
      <c r="D98" s="33">
        <f t="shared" si="39"/>
        <v>1338</v>
      </c>
      <c r="E98" s="33">
        <f t="shared" si="42"/>
        <v>1321</v>
      </c>
      <c r="F98" s="33">
        <f t="shared" si="40"/>
        <v>2405</v>
      </c>
      <c r="G98" s="36">
        <v>1105</v>
      </c>
      <c r="H98" s="36">
        <v>1300</v>
      </c>
      <c r="I98" s="36">
        <v>1281</v>
      </c>
      <c r="J98" s="33">
        <f t="shared" si="41"/>
        <v>53</v>
      </c>
      <c r="K98" s="36">
        <v>15</v>
      </c>
      <c r="L98" s="36">
        <v>38</v>
      </c>
      <c r="M98" s="37">
        <v>34</v>
      </c>
      <c r="N98" s="37">
        <v>6</v>
      </c>
    </row>
    <row r="99" spans="1:16" ht="14.5" customHeight="1">
      <c r="A99" s="44" t="s">
        <v>79</v>
      </c>
      <c r="B99" s="33">
        <f t="shared" si="38"/>
        <v>781</v>
      </c>
      <c r="C99" s="33">
        <f t="shared" si="39"/>
        <v>379</v>
      </c>
      <c r="D99" s="33">
        <f t="shared" si="39"/>
        <v>402</v>
      </c>
      <c r="E99" s="33">
        <f t="shared" si="42"/>
        <v>309</v>
      </c>
      <c r="F99" s="33">
        <f t="shared" si="40"/>
        <v>780</v>
      </c>
      <c r="G99" s="36">
        <v>379</v>
      </c>
      <c r="H99" s="36">
        <v>401</v>
      </c>
      <c r="I99" s="36">
        <v>308</v>
      </c>
      <c r="J99" s="33">
        <f t="shared" si="41"/>
        <v>1</v>
      </c>
      <c r="K99" s="36">
        <v>0</v>
      </c>
      <c r="L99" s="36">
        <v>1</v>
      </c>
      <c r="M99" s="37">
        <v>0</v>
      </c>
      <c r="N99" s="37">
        <v>1</v>
      </c>
    </row>
    <row r="100" spans="1:16" ht="14.5" customHeight="1">
      <c r="A100" s="44" t="s">
        <v>80</v>
      </c>
      <c r="B100" s="33">
        <f t="shared" si="38"/>
        <v>913</v>
      </c>
      <c r="C100" s="33">
        <f t="shared" si="39"/>
        <v>432</v>
      </c>
      <c r="D100" s="33">
        <f t="shared" si="39"/>
        <v>481</v>
      </c>
      <c r="E100" s="33">
        <f t="shared" si="42"/>
        <v>398</v>
      </c>
      <c r="F100" s="33">
        <f t="shared" si="40"/>
        <v>911</v>
      </c>
      <c r="G100" s="36">
        <v>432</v>
      </c>
      <c r="H100" s="36">
        <v>479</v>
      </c>
      <c r="I100" s="36">
        <v>396</v>
      </c>
      <c r="J100" s="33">
        <f t="shared" si="41"/>
        <v>2</v>
      </c>
      <c r="K100" s="36">
        <v>0</v>
      </c>
      <c r="L100" s="36">
        <v>2</v>
      </c>
      <c r="M100" s="37">
        <v>2</v>
      </c>
      <c r="N100" s="37">
        <v>0</v>
      </c>
    </row>
    <row r="101" spans="1:16" ht="14.5" customHeight="1">
      <c r="A101" s="44" t="s">
        <v>200</v>
      </c>
      <c r="B101" s="33">
        <f t="shared" si="38"/>
        <v>2841</v>
      </c>
      <c r="C101" s="33">
        <f t="shared" si="39"/>
        <v>1377</v>
      </c>
      <c r="D101" s="33">
        <f t="shared" si="39"/>
        <v>1464</v>
      </c>
      <c r="E101" s="33">
        <f t="shared" si="42"/>
        <v>1193</v>
      </c>
      <c r="F101" s="33">
        <f t="shared" si="40"/>
        <v>2834</v>
      </c>
      <c r="G101" s="36">
        <v>1375</v>
      </c>
      <c r="H101" s="36">
        <v>1459</v>
      </c>
      <c r="I101" s="36">
        <v>1186</v>
      </c>
      <c r="J101" s="33">
        <f t="shared" si="41"/>
        <v>7</v>
      </c>
      <c r="K101" s="36">
        <v>2</v>
      </c>
      <c r="L101" s="36">
        <v>5</v>
      </c>
      <c r="M101" s="37">
        <v>3</v>
      </c>
      <c r="N101" s="37">
        <v>4</v>
      </c>
    </row>
    <row r="102" spans="1:16" ht="14.5" customHeight="1">
      <c r="A102" s="44" t="s">
        <v>81</v>
      </c>
      <c r="B102" s="33">
        <f t="shared" si="38"/>
        <v>2556</v>
      </c>
      <c r="C102" s="33">
        <f t="shared" si="39"/>
        <v>1159</v>
      </c>
      <c r="D102" s="33">
        <f t="shared" si="39"/>
        <v>1397</v>
      </c>
      <c r="E102" s="33">
        <f t="shared" si="42"/>
        <v>1304</v>
      </c>
      <c r="F102" s="33">
        <f t="shared" si="40"/>
        <v>2531</v>
      </c>
      <c r="G102" s="36">
        <v>1147</v>
      </c>
      <c r="H102" s="36">
        <v>1384</v>
      </c>
      <c r="I102" s="36">
        <v>1285</v>
      </c>
      <c r="J102" s="33">
        <f t="shared" si="41"/>
        <v>25</v>
      </c>
      <c r="K102" s="36">
        <v>12</v>
      </c>
      <c r="L102" s="36">
        <v>13</v>
      </c>
      <c r="M102" s="37">
        <v>15</v>
      </c>
      <c r="N102" s="37">
        <v>4</v>
      </c>
    </row>
    <row r="103" spans="1:16" ht="14.5" customHeight="1">
      <c r="A103" s="44" t="s">
        <v>82</v>
      </c>
      <c r="B103" s="33">
        <f t="shared" si="38"/>
        <v>114</v>
      </c>
      <c r="C103" s="33">
        <f t="shared" si="39"/>
        <v>52</v>
      </c>
      <c r="D103" s="33">
        <f t="shared" si="39"/>
        <v>62</v>
      </c>
      <c r="E103" s="33">
        <f t="shared" si="42"/>
        <v>54</v>
      </c>
      <c r="F103" s="33">
        <f t="shared" si="40"/>
        <v>114</v>
      </c>
      <c r="G103" s="36">
        <v>52</v>
      </c>
      <c r="H103" s="36">
        <v>62</v>
      </c>
      <c r="I103" s="36">
        <v>54</v>
      </c>
      <c r="J103" s="33">
        <f t="shared" si="41"/>
        <v>0</v>
      </c>
      <c r="K103" s="36">
        <v>0</v>
      </c>
      <c r="L103" s="36">
        <v>0</v>
      </c>
      <c r="M103" s="37">
        <v>0</v>
      </c>
      <c r="N103" s="37">
        <v>0</v>
      </c>
    </row>
    <row r="104" spans="1:16" ht="14.5" customHeight="1">
      <c r="A104" s="44" t="s">
        <v>83</v>
      </c>
      <c r="B104" s="33">
        <f t="shared" si="38"/>
        <v>659</v>
      </c>
      <c r="C104" s="33">
        <f t="shared" si="39"/>
        <v>319</v>
      </c>
      <c r="D104" s="33">
        <f t="shared" si="39"/>
        <v>340</v>
      </c>
      <c r="E104" s="33">
        <f t="shared" si="42"/>
        <v>286</v>
      </c>
      <c r="F104" s="33">
        <f t="shared" si="40"/>
        <v>655</v>
      </c>
      <c r="G104" s="36">
        <v>319</v>
      </c>
      <c r="H104" s="36">
        <v>336</v>
      </c>
      <c r="I104" s="36">
        <v>282</v>
      </c>
      <c r="J104" s="33">
        <f t="shared" si="41"/>
        <v>4</v>
      </c>
      <c r="K104" s="36">
        <v>0</v>
      </c>
      <c r="L104" s="36">
        <v>4</v>
      </c>
      <c r="M104" s="37">
        <v>2</v>
      </c>
      <c r="N104" s="37">
        <v>2</v>
      </c>
    </row>
    <row r="105" spans="1:16" ht="14.5" customHeight="1">
      <c r="A105" s="44" t="s">
        <v>84</v>
      </c>
      <c r="B105" s="33">
        <f t="shared" si="38"/>
        <v>2867</v>
      </c>
      <c r="C105" s="33">
        <f t="shared" si="39"/>
        <v>1381</v>
      </c>
      <c r="D105" s="33">
        <f t="shared" si="39"/>
        <v>1486</v>
      </c>
      <c r="E105" s="33">
        <f t="shared" si="42"/>
        <v>1470</v>
      </c>
      <c r="F105" s="33">
        <f t="shared" si="40"/>
        <v>2849</v>
      </c>
      <c r="G105" s="36">
        <v>1372</v>
      </c>
      <c r="H105" s="36">
        <v>1477</v>
      </c>
      <c r="I105" s="36">
        <v>1456</v>
      </c>
      <c r="J105" s="33">
        <f t="shared" si="41"/>
        <v>18</v>
      </c>
      <c r="K105" s="36">
        <v>9</v>
      </c>
      <c r="L105" s="36">
        <v>9</v>
      </c>
      <c r="M105" s="37">
        <v>11</v>
      </c>
      <c r="N105" s="37">
        <v>3</v>
      </c>
    </row>
    <row r="106" spans="1:16" ht="14.5" customHeight="1">
      <c r="A106" s="44" t="s">
        <v>85</v>
      </c>
      <c r="B106" s="33">
        <f t="shared" si="38"/>
        <v>350</v>
      </c>
      <c r="C106" s="33">
        <f t="shared" si="39"/>
        <v>167</v>
      </c>
      <c r="D106" s="33">
        <f t="shared" si="39"/>
        <v>183</v>
      </c>
      <c r="E106" s="33">
        <f t="shared" si="42"/>
        <v>165</v>
      </c>
      <c r="F106" s="33">
        <f t="shared" si="40"/>
        <v>350</v>
      </c>
      <c r="G106" s="36">
        <v>167</v>
      </c>
      <c r="H106" s="36">
        <v>183</v>
      </c>
      <c r="I106" s="36">
        <v>165</v>
      </c>
      <c r="J106" s="33">
        <f t="shared" si="41"/>
        <v>0</v>
      </c>
      <c r="K106" s="36">
        <v>0</v>
      </c>
      <c r="L106" s="36">
        <v>0</v>
      </c>
      <c r="M106" s="37">
        <v>0</v>
      </c>
      <c r="N106" s="37">
        <v>0</v>
      </c>
      <c r="P106" s="24"/>
    </row>
    <row r="107" spans="1:16" ht="14.5" customHeight="1">
      <c r="A107" s="44" t="s">
        <v>86</v>
      </c>
      <c r="B107" s="33">
        <f t="shared" si="38"/>
        <v>84</v>
      </c>
      <c r="C107" s="33">
        <f t="shared" si="39"/>
        <v>38</v>
      </c>
      <c r="D107" s="33">
        <f t="shared" si="39"/>
        <v>46</v>
      </c>
      <c r="E107" s="33">
        <f t="shared" si="42"/>
        <v>46</v>
      </c>
      <c r="F107" s="33">
        <f t="shared" si="40"/>
        <v>84</v>
      </c>
      <c r="G107" s="36">
        <v>38</v>
      </c>
      <c r="H107" s="36">
        <v>46</v>
      </c>
      <c r="I107" s="36">
        <v>46</v>
      </c>
      <c r="J107" s="33">
        <f t="shared" si="41"/>
        <v>0</v>
      </c>
      <c r="K107" s="36">
        <v>0</v>
      </c>
      <c r="L107" s="36">
        <v>0</v>
      </c>
      <c r="M107" s="37">
        <v>0</v>
      </c>
      <c r="N107" s="37">
        <v>0</v>
      </c>
    </row>
    <row r="108" spans="1:16" ht="14.5" customHeight="1">
      <c r="A108" s="44" t="s">
        <v>87</v>
      </c>
      <c r="B108" s="33">
        <f t="shared" si="38"/>
        <v>943</v>
      </c>
      <c r="C108" s="33">
        <f t="shared" si="39"/>
        <v>435</v>
      </c>
      <c r="D108" s="33">
        <f t="shared" si="39"/>
        <v>508</v>
      </c>
      <c r="E108" s="33">
        <f t="shared" si="42"/>
        <v>434</v>
      </c>
      <c r="F108" s="33">
        <f t="shared" si="40"/>
        <v>940</v>
      </c>
      <c r="G108" s="36">
        <v>433</v>
      </c>
      <c r="H108" s="36">
        <v>507</v>
      </c>
      <c r="I108" s="36">
        <v>431</v>
      </c>
      <c r="J108" s="33">
        <f t="shared" si="41"/>
        <v>3</v>
      </c>
      <c r="K108" s="36">
        <v>2</v>
      </c>
      <c r="L108" s="36">
        <v>1</v>
      </c>
      <c r="M108" s="37">
        <v>3</v>
      </c>
      <c r="N108" s="37">
        <v>0</v>
      </c>
    </row>
    <row r="109" spans="1:16" ht="14.5" customHeight="1">
      <c r="A109" s="44" t="s">
        <v>88</v>
      </c>
      <c r="B109" s="33">
        <f t="shared" si="38"/>
        <v>612</v>
      </c>
      <c r="C109" s="33">
        <f t="shared" si="39"/>
        <v>285</v>
      </c>
      <c r="D109" s="33">
        <f t="shared" si="39"/>
        <v>327</v>
      </c>
      <c r="E109" s="33">
        <f t="shared" si="42"/>
        <v>250</v>
      </c>
      <c r="F109" s="33">
        <f t="shared" si="40"/>
        <v>611</v>
      </c>
      <c r="G109" s="36">
        <v>285</v>
      </c>
      <c r="H109" s="36">
        <v>326</v>
      </c>
      <c r="I109" s="36">
        <v>249</v>
      </c>
      <c r="J109" s="33">
        <f t="shared" si="41"/>
        <v>1</v>
      </c>
      <c r="K109" s="36">
        <v>0</v>
      </c>
      <c r="L109" s="36">
        <v>1</v>
      </c>
      <c r="M109" s="37">
        <v>0</v>
      </c>
      <c r="N109" s="37">
        <v>1</v>
      </c>
    </row>
    <row r="110" spans="1:16" ht="14.5" customHeight="1">
      <c r="A110" s="44" t="s">
        <v>89</v>
      </c>
      <c r="B110" s="33">
        <f t="shared" si="38"/>
        <v>719</v>
      </c>
      <c r="C110" s="33">
        <f t="shared" si="39"/>
        <v>347</v>
      </c>
      <c r="D110" s="33">
        <f t="shared" si="39"/>
        <v>372</v>
      </c>
      <c r="E110" s="33">
        <f t="shared" si="42"/>
        <v>322</v>
      </c>
      <c r="F110" s="33">
        <f t="shared" si="40"/>
        <v>718</v>
      </c>
      <c r="G110" s="36">
        <v>347</v>
      </c>
      <c r="H110" s="36">
        <v>371</v>
      </c>
      <c r="I110" s="36">
        <v>321</v>
      </c>
      <c r="J110" s="33">
        <f t="shared" si="41"/>
        <v>1</v>
      </c>
      <c r="K110" s="36">
        <v>0</v>
      </c>
      <c r="L110" s="36">
        <v>1</v>
      </c>
      <c r="M110" s="37">
        <v>1</v>
      </c>
      <c r="N110" s="37">
        <v>0</v>
      </c>
    </row>
    <row r="111" spans="1:16" ht="14.5" customHeight="1">
      <c r="A111" s="44" t="s">
        <v>90</v>
      </c>
      <c r="B111" s="33">
        <f t="shared" si="38"/>
        <v>1037</v>
      </c>
      <c r="C111" s="33">
        <f t="shared" si="39"/>
        <v>491</v>
      </c>
      <c r="D111" s="33">
        <f t="shared" si="39"/>
        <v>546</v>
      </c>
      <c r="E111" s="33">
        <f t="shared" si="42"/>
        <v>458</v>
      </c>
      <c r="F111" s="33">
        <f t="shared" si="40"/>
        <v>1029</v>
      </c>
      <c r="G111" s="36">
        <v>488</v>
      </c>
      <c r="H111" s="36">
        <v>541</v>
      </c>
      <c r="I111" s="36">
        <v>454</v>
      </c>
      <c r="J111" s="33">
        <f t="shared" si="41"/>
        <v>8</v>
      </c>
      <c r="K111" s="36">
        <v>3</v>
      </c>
      <c r="L111" s="36">
        <v>5</v>
      </c>
      <c r="M111" s="37">
        <v>2</v>
      </c>
      <c r="N111" s="37">
        <v>2</v>
      </c>
    </row>
    <row r="112" spans="1:16" ht="14.5" customHeight="1" thickBot="1">
      <c r="A112" s="39" t="s">
        <v>30</v>
      </c>
      <c r="B112" s="38">
        <f>SUM(B89:B111)</f>
        <v>27641</v>
      </c>
      <c r="C112" s="39">
        <f>SUM(C89:C111)</f>
        <v>13089</v>
      </c>
      <c r="D112" s="38">
        <f>SUM(D89:D111)</f>
        <v>14552</v>
      </c>
      <c r="E112" s="38">
        <f>SUM(E89:E111)</f>
        <v>13142</v>
      </c>
      <c r="F112" s="38">
        <f t="shared" ref="F112:L112" si="43">SUM(F89:F111)</f>
        <v>27365</v>
      </c>
      <c r="G112" s="38">
        <f t="shared" si="43"/>
        <v>12958</v>
      </c>
      <c r="H112" s="38">
        <f t="shared" si="43"/>
        <v>14407</v>
      </c>
      <c r="I112" s="38">
        <f>SUM(I89:I111)</f>
        <v>12918</v>
      </c>
      <c r="J112" s="38">
        <f t="shared" si="43"/>
        <v>276</v>
      </c>
      <c r="K112" s="38">
        <f t="shared" si="43"/>
        <v>131</v>
      </c>
      <c r="L112" s="38">
        <f t="shared" si="43"/>
        <v>145</v>
      </c>
      <c r="M112" s="39">
        <f>SUM(M89:M111)</f>
        <v>180</v>
      </c>
      <c r="N112" s="39">
        <f>SUM(N89:N111)</f>
        <v>44</v>
      </c>
    </row>
    <row r="113" spans="1:15" ht="5.25" customHeight="1">
      <c r="A113" s="2"/>
      <c r="B113" s="2"/>
      <c r="C113" s="2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</row>
    <row r="114" spans="1:15" ht="12" customHeight="1" thickBot="1">
      <c r="A114" s="45"/>
      <c r="B114" s="45"/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</row>
    <row r="115" spans="1:15" ht="17.149999999999999" customHeight="1">
      <c r="A115" s="42"/>
      <c r="B115" s="28" t="s">
        <v>0</v>
      </c>
      <c r="C115" s="29"/>
      <c r="D115" s="29"/>
      <c r="E115" s="29"/>
      <c r="F115" s="1" t="s">
        <v>194</v>
      </c>
      <c r="G115" s="29"/>
      <c r="H115" s="29"/>
      <c r="I115" s="29"/>
      <c r="J115" s="1" t="s">
        <v>195</v>
      </c>
      <c r="K115" s="29"/>
      <c r="L115" s="29"/>
      <c r="M115" s="30"/>
      <c r="N115" s="30" t="s">
        <v>196</v>
      </c>
    </row>
    <row r="116" spans="1:15" ht="17.149999999999999" customHeight="1" thickBot="1">
      <c r="A116" s="32" t="s">
        <v>18</v>
      </c>
      <c r="B116" s="31" t="s">
        <v>2</v>
      </c>
      <c r="C116" s="31" t="s">
        <v>3</v>
      </c>
      <c r="D116" s="31" t="s">
        <v>4</v>
      </c>
      <c r="E116" s="31" t="s">
        <v>5</v>
      </c>
      <c r="F116" s="31" t="s">
        <v>2</v>
      </c>
      <c r="G116" s="31" t="s">
        <v>3</v>
      </c>
      <c r="H116" s="31" t="s">
        <v>4</v>
      </c>
      <c r="I116" s="31" t="s">
        <v>5</v>
      </c>
      <c r="J116" s="31" t="s">
        <v>2</v>
      </c>
      <c r="K116" s="31" t="s">
        <v>3</v>
      </c>
      <c r="L116" s="31" t="s">
        <v>4</v>
      </c>
      <c r="M116" s="46" t="s">
        <v>5</v>
      </c>
      <c r="N116" s="46" t="s">
        <v>5</v>
      </c>
    </row>
    <row r="117" spans="1:15" ht="15" customHeight="1">
      <c r="A117" s="34" t="s">
        <v>91</v>
      </c>
      <c r="B117" s="43"/>
      <c r="C117" s="43"/>
      <c r="D117" s="43"/>
      <c r="E117" s="43"/>
      <c r="F117" s="43"/>
      <c r="G117" s="42"/>
      <c r="H117" s="42"/>
      <c r="I117" s="43"/>
      <c r="J117" s="43"/>
      <c r="K117" s="43"/>
      <c r="L117" s="43"/>
      <c r="M117" s="42"/>
      <c r="N117" s="42"/>
    </row>
    <row r="118" spans="1:15" ht="15" customHeight="1">
      <c r="A118" s="44" t="s">
        <v>92</v>
      </c>
      <c r="B118" s="33">
        <f t="shared" ref="B118:B125" si="44">SUM(C118+D118)</f>
        <v>918</v>
      </c>
      <c r="C118" s="33">
        <f t="shared" ref="C118:C125" si="45">SUM(G118+K118)</f>
        <v>422</v>
      </c>
      <c r="D118" s="33">
        <f t="shared" ref="D118:D125" si="46">H118+L118</f>
        <v>496</v>
      </c>
      <c r="E118" s="33">
        <f>I118+N118+M118</f>
        <v>424</v>
      </c>
      <c r="F118" s="33">
        <f t="shared" ref="F118:F125" si="47">SUM(G118:H118)</f>
        <v>913</v>
      </c>
      <c r="G118" s="36">
        <v>420</v>
      </c>
      <c r="H118" s="36">
        <v>493</v>
      </c>
      <c r="I118" s="36">
        <v>420</v>
      </c>
      <c r="J118" s="33">
        <f t="shared" ref="J118:J125" si="48">SUM(K118:L118)</f>
        <v>5</v>
      </c>
      <c r="K118" s="36">
        <v>2</v>
      </c>
      <c r="L118" s="36">
        <v>3</v>
      </c>
      <c r="M118" s="37">
        <v>1</v>
      </c>
      <c r="N118" s="37">
        <v>3</v>
      </c>
    </row>
    <row r="119" spans="1:15" ht="15" customHeight="1">
      <c r="A119" s="44" t="s">
        <v>93</v>
      </c>
      <c r="B119" s="33">
        <f t="shared" si="44"/>
        <v>904</v>
      </c>
      <c r="C119" s="33">
        <f t="shared" si="45"/>
        <v>406</v>
      </c>
      <c r="D119" s="33">
        <f t="shared" si="46"/>
        <v>498</v>
      </c>
      <c r="E119" s="33">
        <f t="shared" ref="E119:E125" si="49">I119+N119+M119</f>
        <v>428</v>
      </c>
      <c r="F119" s="33">
        <f t="shared" si="47"/>
        <v>897</v>
      </c>
      <c r="G119" s="36">
        <v>406</v>
      </c>
      <c r="H119" s="36">
        <v>491</v>
      </c>
      <c r="I119" s="36">
        <v>421</v>
      </c>
      <c r="J119" s="33">
        <f t="shared" si="48"/>
        <v>7</v>
      </c>
      <c r="K119" s="36">
        <v>0</v>
      </c>
      <c r="L119" s="36">
        <v>7</v>
      </c>
      <c r="M119" s="37">
        <v>4</v>
      </c>
      <c r="N119" s="37">
        <v>3</v>
      </c>
    </row>
    <row r="120" spans="1:15" ht="15" customHeight="1">
      <c r="A120" s="44" t="s">
        <v>94</v>
      </c>
      <c r="B120" s="33">
        <f t="shared" si="44"/>
        <v>979</v>
      </c>
      <c r="C120" s="33">
        <f t="shared" si="45"/>
        <v>445</v>
      </c>
      <c r="D120" s="33">
        <f t="shared" si="46"/>
        <v>534</v>
      </c>
      <c r="E120" s="33">
        <f t="shared" si="49"/>
        <v>453</v>
      </c>
      <c r="F120" s="33">
        <f t="shared" si="47"/>
        <v>975</v>
      </c>
      <c r="G120" s="36">
        <v>443</v>
      </c>
      <c r="H120" s="36">
        <v>532</v>
      </c>
      <c r="I120" s="36">
        <v>451</v>
      </c>
      <c r="J120" s="33">
        <f t="shared" si="48"/>
        <v>4</v>
      </c>
      <c r="K120" s="36">
        <v>2</v>
      </c>
      <c r="L120" s="36">
        <v>2</v>
      </c>
      <c r="M120" s="37">
        <v>1</v>
      </c>
      <c r="N120" s="37">
        <v>1</v>
      </c>
    </row>
    <row r="121" spans="1:15" ht="15" customHeight="1">
      <c r="A121" s="44" t="s">
        <v>95</v>
      </c>
      <c r="B121" s="33">
        <f t="shared" si="44"/>
        <v>706</v>
      </c>
      <c r="C121" s="33">
        <f t="shared" si="45"/>
        <v>317</v>
      </c>
      <c r="D121" s="33">
        <f t="shared" si="46"/>
        <v>389</v>
      </c>
      <c r="E121" s="33">
        <f t="shared" si="49"/>
        <v>382</v>
      </c>
      <c r="F121" s="33">
        <f t="shared" si="47"/>
        <v>692</v>
      </c>
      <c r="G121" s="36">
        <v>311</v>
      </c>
      <c r="H121" s="36">
        <v>381</v>
      </c>
      <c r="I121" s="36">
        <v>372</v>
      </c>
      <c r="J121" s="33">
        <f t="shared" si="48"/>
        <v>14</v>
      </c>
      <c r="K121" s="36">
        <v>6</v>
      </c>
      <c r="L121" s="36">
        <v>8</v>
      </c>
      <c r="M121" s="37">
        <v>8</v>
      </c>
      <c r="N121" s="37">
        <v>2</v>
      </c>
    </row>
    <row r="122" spans="1:15" ht="15" customHeight="1">
      <c r="A122" s="44" t="s">
        <v>96</v>
      </c>
      <c r="B122" s="33">
        <f t="shared" si="44"/>
        <v>1968</v>
      </c>
      <c r="C122" s="33">
        <f t="shared" si="45"/>
        <v>896</v>
      </c>
      <c r="D122" s="33">
        <f t="shared" si="46"/>
        <v>1072</v>
      </c>
      <c r="E122" s="33">
        <f t="shared" si="49"/>
        <v>1170</v>
      </c>
      <c r="F122" s="33">
        <f t="shared" si="47"/>
        <v>1925</v>
      </c>
      <c r="G122" s="36">
        <v>865</v>
      </c>
      <c r="H122" s="36">
        <v>1060</v>
      </c>
      <c r="I122" s="36">
        <v>1130</v>
      </c>
      <c r="J122" s="33">
        <f t="shared" si="48"/>
        <v>43</v>
      </c>
      <c r="K122" s="36">
        <v>31</v>
      </c>
      <c r="L122" s="36">
        <v>12</v>
      </c>
      <c r="M122" s="37">
        <v>36</v>
      </c>
      <c r="N122" s="37">
        <v>4</v>
      </c>
      <c r="O122" s="27"/>
    </row>
    <row r="123" spans="1:15" ht="15" customHeight="1">
      <c r="A123" s="44" t="s">
        <v>97</v>
      </c>
      <c r="B123" s="33">
        <f t="shared" si="44"/>
        <v>444</v>
      </c>
      <c r="C123" s="33">
        <f t="shared" si="45"/>
        <v>217</v>
      </c>
      <c r="D123" s="33">
        <f t="shared" si="46"/>
        <v>227</v>
      </c>
      <c r="E123" s="33">
        <f t="shared" si="49"/>
        <v>202</v>
      </c>
      <c r="F123" s="33">
        <f t="shared" si="47"/>
        <v>437</v>
      </c>
      <c r="G123" s="36">
        <v>212</v>
      </c>
      <c r="H123" s="36">
        <v>225</v>
      </c>
      <c r="I123" s="36">
        <v>197</v>
      </c>
      <c r="J123" s="33">
        <f t="shared" si="48"/>
        <v>7</v>
      </c>
      <c r="K123" s="36">
        <v>5</v>
      </c>
      <c r="L123" s="36">
        <v>2</v>
      </c>
      <c r="M123" s="37">
        <v>3</v>
      </c>
      <c r="N123" s="37">
        <v>2</v>
      </c>
    </row>
    <row r="124" spans="1:15" ht="15" customHeight="1">
      <c r="A124" s="44" t="s">
        <v>98</v>
      </c>
      <c r="B124" s="33">
        <f t="shared" si="44"/>
        <v>590</v>
      </c>
      <c r="C124" s="33">
        <f t="shared" si="45"/>
        <v>293</v>
      </c>
      <c r="D124" s="33">
        <f t="shared" si="46"/>
        <v>297</v>
      </c>
      <c r="E124" s="33">
        <f t="shared" si="49"/>
        <v>268</v>
      </c>
      <c r="F124" s="33">
        <f t="shared" si="47"/>
        <v>590</v>
      </c>
      <c r="G124" s="36">
        <v>293</v>
      </c>
      <c r="H124" s="36">
        <v>297</v>
      </c>
      <c r="I124" s="36">
        <v>268</v>
      </c>
      <c r="J124" s="33">
        <f t="shared" si="48"/>
        <v>0</v>
      </c>
      <c r="K124" s="36">
        <v>0</v>
      </c>
      <c r="L124" s="36">
        <v>0</v>
      </c>
      <c r="M124" s="37">
        <v>0</v>
      </c>
      <c r="N124" s="37">
        <v>0</v>
      </c>
    </row>
    <row r="125" spans="1:15" ht="15" customHeight="1">
      <c r="A125" s="44" t="s">
        <v>99</v>
      </c>
      <c r="B125" s="33">
        <f t="shared" si="44"/>
        <v>380</v>
      </c>
      <c r="C125" s="33">
        <f t="shared" si="45"/>
        <v>165</v>
      </c>
      <c r="D125" s="33">
        <f t="shared" si="46"/>
        <v>215</v>
      </c>
      <c r="E125" s="33">
        <f t="shared" si="49"/>
        <v>183</v>
      </c>
      <c r="F125" s="33">
        <f t="shared" si="47"/>
        <v>375</v>
      </c>
      <c r="G125" s="36">
        <v>161</v>
      </c>
      <c r="H125" s="36">
        <v>214</v>
      </c>
      <c r="I125" s="36">
        <v>182</v>
      </c>
      <c r="J125" s="33">
        <f t="shared" si="48"/>
        <v>5</v>
      </c>
      <c r="K125" s="36">
        <v>4</v>
      </c>
      <c r="L125" s="36">
        <v>1</v>
      </c>
      <c r="M125" s="37">
        <v>1</v>
      </c>
      <c r="N125" s="37">
        <v>0</v>
      </c>
    </row>
    <row r="126" spans="1:15" ht="15" customHeight="1" thickBot="1">
      <c r="A126" s="39" t="s">
        <v>30</v>
      </c>
      <c r="B126" s="38">
        <f t="shared" ref="B126:H126" si="50">SUM(B118:B125)</f>
        <v>6889</v>
      </c>
      <c r="C126" s="38">
        <f t="shared" si="50"/>
        <v>3161</v>
      </c>
      <c r="D126" s="38">
        <f t="shared" si="50"/>
        <v>3728</v>
      </c>
      <c r="E126" s="38">
        <f t="shared" si="50"/>
        <v>3510</v>
      </c>
      <c r="F126" s="38">
        <f t="shared" si="50"/>
        <v>6804</v>
      </c>
      <c r="G126" s="39">
        <f t="shared" si="50"/>
        <v>3111</v>
      </c>
      <c r="H126" s="39">
        <f t="shared" si="50"/>
        <v>3693</v>
      </c>
      <c r="I126" s="38">
        <f>SUM(I118:I125)</f>
        <v>3441</v>
      </c>
      <c r="J126" s="38">
        <f t="shared" ref="J126:N126" si="51">SUM(J118:J125)</f>
        <v>85</v>
      </c>
      <c r="K126" s="38">
        <f t="shared" si="51"/>
        <v>50</v>
      </c>
      <c r="L126" s="38">
        <f t="shared" si="51"/>
        <v>35</v>
      </c>
      <c r="M126" s="39">
        <f t="shared" si="51"/>
        <v>54</v>
      </c>
      <c r="N126" s="39">
        <f t="shared" si="51"/>
        <v>15</v>
      </c>
    </row>
    <row r="127" spans="1:15" ht="15" customHeight="1">
      <c r="A127" s="34" t="s">
        <v>100</v>
      </c>
      <c r="B127" s="33"/>
      <c r="C127" s="33"/>
      <c r="D127" s="33"/>
      <c r="E127" s="33"/>
      <c r="F127" s="33"/>
      <c r="G127" s="34"/>
      <c r="H127" s="33"/>
      <c r="I127" s="33"/>
      <c r="J127" s="33"/>
      <c r="K127" s="33"/>
      <c r="L127" s="33"/>
      <c r="M127" s="34"/>
      <c r="N127" s="34"/>
    </row>
    <row r="128" spans="1:15" ht="15" customHeight="1">
      <c r="A128" s="44" t="s">
        <v>101</v>
      </c>
      <c r="B128" s="33">
        <f t="shared" ref="B128:B133" si="52">SUM(C128+D128)</f>
        <v>114</v>
      </c>
      <c r="C128" s="33">
        <f t="shared" ref="C128:D133" si="53">SUM(G128+K128)</f>
        <v>60</v>
      </c>
      <c r="D128" s="33">
        <f t="shared" si="53"/>
        <v>54</v>
      </c>
      <c r="E128" s="33">
        <f t="shared" ref="E128:E133" si="54">I128+N128+M128</f>
        <v>68</v>
      </c>
      <c r="F128" s="33">
        <f t="shared" ref="F128:F133" si="55">SUM(G128:H128)</f>
        <v>107</v>
      </c>
      <c r="G128" s="36">
        <v>55</v>
      </c>
      <c r="H128" s="36">
        <v>52</v>
      </c>
      <c r="I128" s="36">
        <v>61</v>
      </c>
      <c r="J128" s="33">
        <f t="shared" ref="J128:J133" si="56">SUM(K128:L128)</f>
        <v>7</v>
      </c>
      <c r="K128" s="36">
        <v>5</v>
      </c>
      <c r="L128" s="36">
        <v>2</v>
      </c>
      <c r="M128" s="37">
        <v>7</v>
      </c>
      <c r="N128" s="37">
        <v>0</v>
      </c>
    </row>
    <row r="129" spans="1:14" ht="15" customHeight="1">
      <c r="A129" s="44" t="s">
        <v>102</v>
      </c>
      <c r="B129" s="33">
        <f t="shared" si="52"/>
        <v>356</v>
      </c>
      <c r="C129" s="33">
        <f t="shared" si="53"/>
        <v>163</v>
      </c>
      <c r="D129" s="33">
        <f t="shared" si="53"/>
        <v>193</v>
      </c>
      <c r="E129" s="33">
        <f t="shared" si="54"/>
        <v>196</v>
      </c>
      <c r="F129" s="33">
        <f t="shared" si="55"/>
        <v>350</v>
      </c>
      <c r="G129" s="36">
        <v>159</v>
      </c>
      <c r="H129" s="36">
        <v>191</v>
      </c>
      <c r="I129" s="36">
        <v>190</v>
      </c>
      <c r="J129" s="33">
        <f t="shared" si="56"/>
        <v>6</v>
      </c>
      <c r="K129" s="36">
        <v>4</v>
      </c>
      <c r="L129" s="36">
        <v>2</v>
      </c>
      <c r="M129" s="37">
        <v>6</v>
      </c>
      <c r="N129" s="37">
        <v>0</v>
      </c>
    </row>
    <row r="130" spans="1:14" ht="15" customHeight="1">
      <c r="A130" s="44" t="s">
        <v>103</v>
      </c>
      <c r="B130" s="33">
        <f t="shared" si="52"/>
        <v>373</v>
      </c>
      <c r="C130" s="33">
        <f t="shared" si="53"/>
        <v>167</v>
      </c>
      <c r="D130" s="33">
        <f t="shared" si="53"/>
        <v>206</v>
      </c>
      <c r="E130" s="33">
        <f t="shared" si="54"/>
        <v>227</v>
      </c>
      <c r="F130" s="33">
        <f t="shared" si="55"/>
        <v>367</v>
      </c>
      <c r="G130" s="36">
        <v>165</v>
      </c>
      <c r="H130" s="36">
        <v>202</v>
      </c>
      <c r="I130" s="36">
        <v>221</v>
      </c>
      <c r="J130" s="33">
        <f t="shared" si="56"/>
        <v>6</v>
      </c>
      <c r="K130" s="36">
        <v>2</v>
      </c>
      <c r="L130" s="36">
        <v>4</v>
      </c>
      <c r="M130" s="37">
        <v>2</v>
      </c>
      <c r="N130" s="37">
        <v>4</v>
      </c>
    </row>
    <row r="131" spans="1:14" ht="15" customHeight="1">
      <c r="A131" s="44" t="s">
        <v>104</v>
      </c>
      <c r="B131" s="33">
        <f t="shared" si="52"/>
        <v>465</v>
      </c>
      <c r="C131" s="33">
        <f t="shared" si="53"/>
        <v>216</v>
      </c>
      <c r="D131" s="33">
        <f t="shared" si="53"/>
        <v>249</v>
      </c>
      <c r="E131" s="33">
        <f t="shared" si="54"/>
        <v>212</v>
      </c>
      <c r="F131" s="33">
        <f t="shared" si="55"/>
        <v>463</v>
      </c>
      <c r="G131" s="36">
        <v>215</v>
      </c>
      <c r="H131" s="36">
        <v>248</v>
      </c>
      <c r="I131" s="36">
        <v>210</v>
      </c>
      <c r="J131" s="33">
        <f t="shared" si="56"/>
        <v>2</v>
      </c>
      <c r="K131" s="36">
        <v>1</v>
      </c>
      <c r="L131" s="36">
        <v>1</v>
      </c>
      <c r="M131" s="37">
        <v>1</v>
      </c>
      <c r="N131" s="37">
        <v>1</v>
      </c>
    </row>
    <row r="132" spans="1:14" ht="15" customHeight="1">
      <c r="A132" s="44" t="s">
        <v>105</v>
      </c>
      <c r="B132" s="33">
        <f t="shared" si="52"/>
        <v>997</v>
      </c>
      <c r="C132" s="33">
        <f t="shared" si="53"/>
        <v>477</v>
      </c>
      <c r="D132" s="33">
        <f t="shared" si="53"/>
        <v>520</v>
      </c>
      <c r="E132" s="33">
        <f t="shared" si="54"/>
        <v>438</v>
      </c>
      <c r="F132" s="33">
        <f t="shared" si="55"/>
        <v>993</v>
      </c>
      <c r="G132" s="36">
        <v>475</v>
      </c>
      <c r="H132" s="36">
        <v>518</v>
      </c>
      <c r="I132" s="36">
        <v>434</v>
      </c>
      <c r="J132" s="33">
        <f t="shared" si="56"/>
        <v>4</v>
      </c>
      <c r="K132" s="36">
        <v>2</v>
      </c>
      <c r="L132" s="36">
        <v>2</v>
      </c>
      <c r="M132" s="37">
        <v>3</v>
      </c>
      <c r="N132" s="37">
        <v>1</v>
      </c>
    </row>
    <row r="133" spans="1:14" ht="15" customHeight="1">
      <c r="A133" s="44" t="s">
        <v>106</v>
      </c>
      <c r="B133" s="33">
        <f t="shared" si="52"/>
        <v>1307</v>
      </c>
      <c r="C133" s="33">
        <f t="shared" si="53"/>
        <v>657</v>
      </c>
      <c r="D133" s="33">
        <f t="shared" si="53"/>
        <v>650</v>
      </c>
      <c r="E133" s="33">
        <f t="shared" si="54"/>
        <v>569</v>
      </c>
      <c r="F133" s="33">
        <f t="shared" si="55"/>
        <v>1281</v>
      </c>
      <c r="G133" s="36">
        <v>644</v>
      </c>
      <c r="H133" s="36">
        <v>637</v>
      </c>
      <c r="I133" s="36">
        <v>554</v>
      </c>
      <c r="J133" s="33">
        <f t="shared" si="56"/>
        <v>26</v>
      </c>
      <c r="K133" s="36">
        <v>13</v>
      </c>
      <c r="L133" s="36">
        <v>13</v>
      </c>
      <c r="M133" s="37">
        <v>12</v>
      </c>
      <c r="N133" s="37">
        <v>3</v>
      </c>
    </row>
    <row r="134" spans="1:14" ht="15" customHeight="1" thickBot="1">
      <c r="A134" s="39" t="s">
        <v>30</v>
      </c>
      <c r="B134" s="38">
        <f>SUM(B128:B133)</f>
        <v>3612</v>
      </c>
      <c r="C134" s="38">
        <f>SUM(C128:C133)</f>
        <v>1740</v>
      </c>
      <c r="D134" s="38">
        <f>SUM(D128:D133)</f>
        <v>1872</v>
      </c>
      <c r="E134" s="38">
        <f>SUM(E128:E133)</f>
        <v>1710</v>
      </c>
      <c r="F134" s="38">
        <f t="shared" ref="F134:L134" si="57">SUM(F128:F133)</f>
        <v>3561</v>
      </c>
      <c r="G134" s="39">
        <f t="shared" si="57"/>
        <v>1713</v>
      </c>
      <c r="H134" s="38">
        <f t="shared" si="57"/>
        <v>1848</v>
      </c>
      <c r="I134" s="38">
        <f>SUM(I128:I133)</f>
        <v>1670</v>
      </c>
      <c r="J134" s="38">
        <f t="shared" si="57"/>
        <v>51</v>
      </c>
      <c r="K134" s="38">
        <f t="shared" si="57"/>
        <v>27</v>
      </c>
      <c r="L134" s="38">
        <f t="shared" si="57"/>
        <v>24</v>
      </c>
      <c r="M134" s="39">
        <f>SUM(M128:M133)</f>
        <v>31</v>
      </c>
      <c r="N134" s="39">
        <f>SUM(N128:N133)</f>
        <v>9</v>
      </c>
    </row>
    <row r="135" spans="1:14" ht="15" customHeight="1">
      <c r="A135" s="34" t="s">
        <v>107</v>
      </c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2"/>
      <c r="N135" s="42"/>
    </row>
    <row r="136" spans="1:14" ht="15" customHeight="1">
      <c r="A136" s="44" t="s">
        <v>108</v>
      </c>
      <c r="B136" s="33">
        <f t="shared" ref="B136:B148" si="58">SUM(C136+D136)</f>
        <v>188</v>
      </c>
      <c r="C136" s="33">
        <f t="shared" ref="C136:D148" si="59">SUM(G136+K136)</f>
        <v>97</v>
      </c>
      <c r="D136" s="33">
        <f t="shared" si="59"/>
        <v>91</v>
      </c>
      <c r="E136" s="33">
        <f>I136+N136+M136</f>
        <v>89</v>
      </c>
      <c r="F136" s="33">
        <f t="shared" ref="F136:F148" si="60">SUM(G136:H136)</f>
        <v>186</v>
      </c>
      <c r="G136" s="36">
        <v>97</v>
      </c>
      <c r="H136" s="36">
        <v>89</v>
      </c>
      <c r="I136" s="36">
        <v>87</v>
      </c>
      <c r="J136" s="33">
        <f t="shared" ref="J136:J148" si="61">SUM(K136:L136)</f>
        <v>2</v>
      </c>
      <c r="K136" s="36">
        <v>0</v>
      </c>
      <c r="L136" s="36">
        <v>2</v>
      </c>
      <c r="M136" s="37">
        <v>1</v>
      </c>
      <c r="N136" s="37">
        <v>1</v>
      </c>
    </row>
    <row r="137" spans="1:14" ht="15" customHeight="1">
      <c r="A137" s="44" t="s">
        <v>109</v>
      </c>
      <c r="B137" s="33">
        <f t="shared" si="58"/>
        <v>321</v>
      </c>
      <c r="C137" s="33">
        <f t="shared" si="59"/>
        <v>151</v>
      </c>
      <c r="D137" s="33">
        <f t="shared" si="59"/>
        <v>170</v>
      </c>
      <c r="E137" s="33">
        <f t="shared" ref="E137:E148" si="62">I137+N137+M137</f>
        <v>143</v>
      </c>
      <c r="F137" s="33">
        <f t="shared" si="60"/>
        <v>319</v>
      </c>
      <c r="G137" s="36">
        <v>149</v>
      </c>
      <c r="H137" s="36">
        <v>170</v>
      </c>
      <c r="I137" s="36">
        <v>141</v>
      </c>
      <c r="J137" s="33">
        <f t="shared" si="61"/>
        <v>2</v>
      </c>
      <c r="K137" s="36">
        <v>2</v>
      </c>
      <c r="L137" s="36">
        <v>0</v>
      </c>
      <c r="M137" s="37">
        <v>0</v>
      </c>
      <c r="N137" s="37">
        <v>2</v>
      </c>
    </row>
    <row r="138" spans="1:14" ht="15" customHeight="1">
      <c r="A138" s="44" t="s">
        <v>110</v>
      </c>
      <c r="B138" s="33">
        <f t="shared" si="58"/>
        <v>139</v>
      </c>
      <c r="C138" s="33">
        <f t="shared" si="59"/>
        <v>61</v>
      </c>
      <c r="D138" s="33">
        <f t="shared" si="59"/>
        <v>78</v>
      </c>
      <c r="E138" s="33">
        <f t="shared" si="62"/>
        <v>61</v>
      </c>
      <c r="F138" s="33">
        <f t="shared" si="60"/>
        <v>129</v>
      </c>
      <c r="G138" s="36">
        <v>61</v>
      </c>
      <c r="H138" s="36">
        <v>68</v>
      </c>
      <c r="I138" s="36">
        <v>51</v>
      </c>
      <c r="J138" s="33">
        <f t="shared" si="61"/>
        <v>10</v>
      </c>
      <c r="K138" s="36">
        <v>0</v>
      </c>
      <c r="L138" s="36">
        <v>10</v>
      </c>
      <c r="M138" s="37">
        <v>9</v>
      </c>
      <c r="N138" s="37">
        <v>1</v>
      </c>
    </row>
    <row r="139" spans="1:14" ht="15" customHeight="1">
      <c r="A139" s="44" t="s">
        <v>111</v>
      </c>
      <c r="B139" s="33">
        <f t="shared" si="58"/>
        <v>751</v>
      </c>
      <c r="C139" s="33">
        <f t="shared" si="59"/>
        <v>357</v>
      </c>
      <c r="D139" s="33">
        <f t="shared" si="59"/>
        <v>394</v>
      </c>
      <c r="E139" s="33">
        <f t="shared" si="62"/>
        <v>361</v>
      </c>
      <c r="F139" s="33">
        <f t="shared" si="60"/>
        <v>728</v>
      </c>
      <c r="G139" s="36">
        <v>354</v>
      </c>
      <c r="H139" s="36">
        <v>374</v>
      </c>
      <c r="I139" s="36">
        <v>338</v>
      </c>
      <c r="J139" s="33">
        <f t="shared" si="61"/>
        <v>23</v>
      </c>
      <c r="K139" s="36">
        <v>3</v>
      </c>
      <c r="L139" s="36">
        <v>20</v>
      </c>
      <c r="M139" s="37">
        <v>21</v>
      </c>
      <c r="N139" s="37">
        <v>2</v>
      </c>
    </row>
    <row r="140" spans="1:14" ht="15" customHeight="1">
      <c r="A140" s="44" t="s">
        <v>112</v>
      </c>
      <c r="B140" s="33">
        <f t="shared" si="58"/>
        <v>5151</v>
      </c>
      <c r="C140" s="33">
        <f t="shared" si="59"/>
        <v>2444</v>
      </c>
      <c r="D140" s="33">
        <f t="shared" si="59"/>
        <v>2707</v>
      </c>
      <c r="E140" s="33">
        <f t="shared" si="62"/>
        <v>2355</v>
      </c>
      <c r="F140" s="33">
        <f t="shared" si="60"/>
        <v>5100</v>
      </c>
      <c r="G140" s="36">
        <v>2405</v>
      </c>
      <c r="H140" s="36">
        <v>2695</v>
      </c>
      <c r="I140" s="36">
        <v>2308</v>
      </c>
      <c r="J140" s="33">
        <f t="shared" si="61"/>
        <v>51</v>
      </c>
      <c r="K140" s="36">
        <v>39</v>
      </c>
      <c r="L140" s="36">
        <v>12</v>
      </c>
      <c r="M140" s="37">
        <v>37</v>
      </c>
      <c r="N140" s="37">
        <v>10</v>
      </c>
    </row>
    <row r="141" spans="1:14" ht="15" customHeight="1">
      <c r="A141" s="44" t="s">
        <v>113</v>
      </c>
      <c r="B141" s="33">
        <f t="shared" si="58"/>
        <v>3187</v>
      </c>
      <c r="C141" s="33">
        <f t="shared" si="59"/>
        <v>1564</v>
      </c>
      <c r="D141" s="33">
        <f t="shared" si="59"/>
        <v>1623</v>
      </c>
      <c r="E141" s="33">
        <f t="shared" si="62"/>
        <v>1424</v>
      </c>
      <c r="F141" s="33">
        <f t="shared" si="60"/>
        <v>3135</v>
      </c>
      <c r="G141" s="36">
        <v>1540</v>
      </c>
      <c r="H141" s="36">
        <v>1595</v>
      </c>
      <c r="I141" s="36">
        <v>1385</v>
      </c>
      <c r="J141" s="33">
        <f t="shared" si="61"/>
        <v>52</v>
      </c>
      <c r="K141" s="36">
        <v>24</v>
      </c>
      <c r="L141" s="36">
        <v>28</v>
      </c>
      <c r="M141" s="37">
        <v>34</v>
      </c>
      <c r="N141" s="37">
        <v>5</v>
      </c>
    </row>
    <row r="142" spans="1:14" ht="15" customHeight="1">
      <c r="A142" s="44" t="s">
        <v>114</v>
      </c>
      <c r="B142" s="33">
        <f t="shared" si="58"/>
        <v>1456</v>
      </c>
      <c r="C142" s="33">
        <f t="shared" si="59"/>
        <v>702</v>
      </c>
      <c r="D142" s="33">
        <f t="shared" si="59"/>
        <v>754</v>
      </c>
      <c r="E142" s="33">
        <f t="shared" si="62"/>
        <v>689</v>
      </c>
      <c r="F142" s="33">
        <f t="shared" si="60"/>
        <v>1439</v>
      </c>
      <c r="G142" s="36">
        <v>694</v>
      </c>
      <c r="H142" s="36">
        <v>745</v>
      </c>
      <c r="I142" s="36">
        <v>675</v>
      </c>
      <c r="J142" s="33">
        <f t="shared" si="61"/>
        <v>17</v>
      </c>
      <c r="K142" s="36">
        <v>8</v>
      </c>
      <c r="L142" s="36">
        <v>9</v>
      </c>
      <c r="M142" s="37">
        <v>11</v>
      </c>
      <c r="N142" s="37">
        <v>3</v>
      </c>
    </row>
    <row r="143" spans="1:14" ht="15" customHeight="1">
      <c r="A143" s="44" t="s">
        <v>115</v>
      </c>
      <c r="B143" s="33">
        <f t="shared" si="58"/>
        <v>2746</v>
      </c>
      <c r="C143" s="33">
        <f t="shared" si="59"/>
        <v>1312</v>
      </c>
      <c r="D143" s="33">
        <f t="shared" si="59"/>
        <v>1434</v>
      </c>
      <c r="E143" s="33">
        <f t="shared" si="62"/>
        <v>1267</v>
      </c>
      <c r="F143" s="33">
        <f t="shared" si="60"/>
        <v>2697</v>
      </c>
      <c r="G143" s="36">
        <v>1276</v>
      </c>
      <c r="H143" s="36">
        <v>1421</v>
      </c>
      <c r="I143" s="36">
        <v>1221</v>
      </c>
      <c r="J143" s="33">
        <f t="shared" si="61"/>
        <v>49</v>
      </c>
      <c r="K143" s="36">
        <v>36</v>
      </c>
      <c r="L143" s="36">
        <v>13</v>
      </c>
      <c r="M143" s="37">
        <v>43</v>
      </c>
      <c r="N143" s="37">
        <v>3</v>
      </c>
    </row>
    <row r="144" spans="1:14" ht="15" customHeight="1">
      <c r="A144" s="44" t="s">
        <v>116</v>
      </c>
      <c r="B144" s="33">
        <f t="shared" si="58"/>
        <v>4934</v>
      </c>
      <c r="C144" s="33">
        <f t="shared" si="59"/>
        <v>2340</v>
      </c>
      <c r="D144" s="33">
        <f t="shared" si="59"/>
        <v>2594</v>
      </c>
      <c r="E144" s="33">
        <f t="shared" si="62"/>
        <v>2496</v>
      </c>
      <c r="F144" s="33">
        <f t="shared" si="60"/>
        <v>4807</v>
      </c>
      <c r="G144" s="36">
        <v>2269</v>
      </c>
      <c r="H144" s="36">
        <v>2538</v>
      </c>
      <c r="I144" s="36">
        <v>2375</v>
      </c>
      <c r="J144" s="33">
        <f t="shared" si="61"/>
        <v>127</v>
      </c>
      <c r="K144" s="36">
        <v>71</v>
      </c>
      <c r="L144" s="36">
        <v>56</v>
      </c>
      <c r="M144" s="37">
        <v>114</v>
      </c>
      <c r="N144" s="37">
        <v>7</v>
      </c>
    </row>
    <row r="145" spans="1:14" ht="15" customHeight="1">
      <c r="A145" s="44" t="s">
        <v>117</v>
      </c>
      <c r="B145" s="33">
        <f t="shared" si="58"/>
        <v>2467</v>
      </c>
      <c r="C145" s="33">
        <f t="shared" si="59"/>
        <v>1208</v>
      </c>
      <c r="D145" s="33">
        <f t="shared" si="59"/>
        <v>1259</v>
      </c>
      <c r="E145" s="33">
        <f t="shared" si="62"/>
        <v>931</v>
      </c>
      <c r="F145" s="33">
        <f t="shared" si="60"/>
        <v>2457</v>
      </c>
      <c r="G145" s="36">
        <v>1202</v>
      </c>
      <c r="H145" s="36">
        <v>1255</v>
      </c>
      <c r="I145" s="36">
        <v>924</v>
      </c>
      <c r="J145" s="33">
        <f t="shared" si="61"/>
        <v>10</v>
      </c>
      <c r="K145" s="36">
        <v>6</v>
      </c>
      <c r="L145" s="36">
        <v>4</v>
      </c>
      <c r="M145" s="37">
        <v>4</v>
      </c>
      <c r="N145" s="37">
        <v>3</v>
      </c>
    </row>
    <row r="146" spans="1:14" ht="15" customHeight="1">
      <c r="A146" s="44" t="s">
        <v>118</v>
      </c>
      <c r="B146" s="33">
        <f t="shared" si="58"/>
        <v>978</v>
      </c>
      <c r="C146" s="33">
        <f t="shared" si="59"/>
        <v>452</v>
      </c>
      <c r="D146" s="33">
        <f t="shared" si="59"/>
        <v>526</v>
      </c>
      <c r="E146" s="33">
        <f t="shared" si="62"/>
        <v>446</v>
      </c>
      <c r="F146" s="33">
        <f t="shared" si="60"/>
        <v>973</v>
      </c>
      <c r="G146" s="36">
        <v>452</v>
      </c>
      <c r="H146" s="36">
        <v>521</v>
      </c>
      <c r="I146" s="36">
        <v>441</v>
      </c>
      <c r="J146" s="33">
        <f t="shared" si="61"/>
        <v>5</v>
      </c>
      <c r="K146" s="36">
        <v>0</v>
      </c>
      <c r="L146" s="36">
        <v>5</v>
      </c>
      <c r="M146" s="37">
        <v>4</v>
      </c>
      <c r="N146" s="37">
        <v>1</v>
      </c>
    </row>
    <row r="147" spans="1:14" ht="15" customHeight="1">
      <c r="A147" s="44" t="s">
        <v>119</v>
      </c>
      <c r="B147" s="33">
        <f t="shared" si="58"/>
        <v>399</v>
      </c>
      <c r="C147" s="33">
        <f t="shared" si="59"/>
        <v>187</v>
      </c>
      <c r="D147" s="33">
        <f t="shared" si="59"/>
        <v>212</v>
      </c>
      <c r="E147" s="33">
        <f t="shared" si="62"/>
        <v>174</v>
      </c>
      <c r="F147" s="33">
        <f t="shared" si="60"/>
        <v>384</v>
      </c>
      <c r="G147" s="36">
        <v>179</v>
      </c>
      <c r="H147" s="36">
        <v>205</v>
      </c>
      <c r="I147" s="36">
        <v>169</v>
      </c>
      <c r="J147" s="33">
        <f t="shared" si="61"/>
        <v>15</v>
      </c>
      <c r="K147" s="36">
        <v>8</v>
      </c>
      <c r="L147" s="36">
        <v>7</v>
      </c>
      <c r="M147" s="37">
        <v>5</v>
      </c>
      <c r="N147" s="37">
        <v>0</v>
      </c>
    </row>
    <row r="148" spans="1:14" ht="15" customHeight="1">
      <c r="A148" s="44" t="s">
        <v>120</v>
      </c>
      <c r="B148" s="33">
        <f t="shared" si="58"/>
        <v>357</v>
      </c>
      <c r="C148" s="33">
        <f t="shared" si="59"/>
        <v>169</v>
      </c>
      <c r="D148" s="33">
        <f t="shared" si="59"/>
        <v>188</v>
      </c>
      <c r="E148" s="33">
        <f t="shared" si="62"/>
        <v>150</v>
      </c>
      <c r="F148" s="33">
        <f t="shared" si="60"/>
        <v>336</v>
      </c>
      <c r="G148" s="36">
        <v>163</v>
      </c>
      <c r="H148" s="36">
        <v>173</v>
      </c>
      <c r="I148" s="36">
        <v>131</v>
      </c>
      <c r="J148" s="33">
        <f t="shared" si="61"/>
        <v>21</v>
      </c>
      <c r="K148" s="36">
        <v>6</v>
      </c>
      <c r="L148" s="36">
        <v>15</v>
      </c>
      <c r="M148" s="37">
        <v>17</v>
      </c>
      <c r="N148" s="37">
        <v>2</v>
      </c>
    </row>
    <row r="149" spans="1:14" ht="15" customHeight="1" thickBot="1">
      <c r="A149" s="39" t="s">
        <v>30</v>
      </c>
      <c r="B149" s="38">
        <f>SUM(B136:B148)</f>
        <v>23074</v>
      </c>
      <c r="C149" s="38">
        <f>SUM(C136:C148)</f>
        <v>11044</v>
      </c>
      <c r="D149" s="38">
        <f>SUM(D136:D148)</f>
        <v>12030</v>
      </c>
      <c r="E149" s="38">
        <f>SUM(E136:E148)</f>
        <v>10586</v>
      </c>
      <c r="F149" s="38">
        <f t="shared" ref="F149:L149" si="63">SUM(F136:F148)</f>
        <v>22690</v>
      </c>
      <c r="G149" s="38">
        <f>SUM(G136:G148)</f>
        <v>10841</v>
      </c>
      <c r="H149" s="38">
        <f t="shared" si="63"/>
        <v>11849</v>
      </c>
      <c r="I149" s="38">
        <f>SUM(I136:I148)</f>
        <v>10246</v>
      </c>
      <c r="J149" s="38">
        <f t="shared" si="63"/>
        <v>384</v>
      </c>
      <c r="K149" s="38">
        <f t="shared" si="63"/>
        <v>203</v>
      </c>
      <c r="L149" s="39">
        <f t="shared" si="63"/>
        <v>181</v>
      </c>
      <c r="M149" s="39">
        <f>SUM(M136:M148)</f>
        <v>300</v>
      </c>
      <c r="N149" s="39">
        <f>SUM(N136:N148)</f>
        <v>40</v>
      </c>
    </row>
    <row r="150" spans="1:14" ht="14.25" customHeight="1">
      <c r="A150" s="40"/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</row>
    <row r="151" spans="1:14" ht="12" customHeight="1" thickBot="1">
      <c r="A151" s="40"/>
      <c r="B151" s="41"/>
      <c r="C151" s="41"/>
      <c r="D151" s="41"/>
      <c r="E151" s="41"/>
      <c r="F151" s="41"/>
      <c r="G151" s="41"/>
      <c r="H151" s="41"/>
      <c r="I151" s="41"/>
      <c r="J151" s="41"/>
      <c r="K151" s="41"/>
      <c r="L151" s="41"/>
      <c r="M151" s="40"/>
      <c r="N151" s="40"/>
    </row>
    <row r="152" spans="1:14" ht="17.149999999999999" customHeight="1">
      <c r="A152" s="42"/>
      <c r="B152" s="28" t="s">
        <v>0</v>
      </c>
      <c r="C152" s="29"/>
      <c r="D152" s="29"/>
      <c r="E152" s="29"/>
      <c r="F152" s="1" t="s">
        <v>194</v>
      </c>
      <c r="G152" s="29"/>
      <c r="H152" s="29"/>
      <c r="I152" s="29"/>
      <c r="J152" s="1" t="s">
        <v>195</v>
      </c>
      <c r="K152" s="29"/>
      <c r="L152" s="29"/>
      <c r="M152" s="30"/>
      <c r="N152" s="30" t="s">
        <v>196</v>
      </c>
    </row>
    <row r="153" spans="1:14" ht="17.149999999999999" customHeight="1" thickBot="1">
      <c r="A153" s="32" t="s">
        <v>18</v>
      </c>
      <c r="B153" s="31" t="s">
        <v>2</v>
      </c>
      <c r="C153" s="31" t="s">
        <v>3</v>
      </c>
      <c r="D153" s="31" t="s">
        <v>4</v>
      </c>
      <c r="E153" s="31" t="s">
        <v>5</v>
      </c>
      <c r="F153" s="31" t="s">
        <v>2</v>
      </c>
      <c r="G153" s="31" t="s">
        <v>3</v>
      </c>
      <c r="H153" s="31" t="s">
        <v>4</v>
      </c>
      <c r="I153" s="31" t="s">
        <v>5</v>
      </c>
      <c r="J153" s="31" t="s">
        <v>2</v>
      </c>
      <c r="K153" s="31" t="s">
        <v>3</v>
      </c>
      <c r="L153" s="31" t="s">
        <v>4</v>
      </c>
      <c r="M153" s="32" t="s">
        <v>5</v>
      </c>
      <c r="N153" s="32" t="s">
        <v>5</v>
      </c>
    </row>
    <row r="154" spans="1:14" ht="17.149999999999999" customHeight="1">
      <c r="A154" s="33" t="s">
        <v>121</v>
      </c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2"/>
      <c r="N154" s="42"/>
    </row>
    <row r="155" spans="1:14" ht="17.149999999999999" customHeight="1">
      <c r="A155" s="35" t="s">
        <v>122</v>
      </c>
      <c r="B155" s="33">
        <f t="shared" ref="B155:B167" si="64">SUM(C155+D155)</f>
        <v>4043</v>
      </c>
      <c r="C155" s="33">
        <f t="shared" ref="C155:D167" si="65">SUM(G155+K155)</f>
        <v>1902</v>
      </c>
      <c r="D155" s="33">
        <f t="shared" si="65"/>
        <v>2141</v>
      </c>
      <c r="E155" s="33">
        <f>I155+N155+M155</f>
        <v>1956</v>
      </c>
      <c r="F155" s="33">
        <f t="shared" ref="F155:F167" si="66">SUM(G155:H155)</f>
        <v>3978</v>
      </c>
      <c r="G155" s="36">
        <v>1864</v>
      </c>
      <c r="H155" s="36">
        <v>2114</v>
      </c>
      <c r="I155" s="36">
        <v>1912</v>
      </c>
      <c r="J155" s="33">
        <f>SUM(K155+L155)</f>
        <v>65</v>
      </c>
      <c r="K155" s="36">
        <v>38</v>
      </c>
      <c r="L155" s="36">
        <v>27</v>
      </c>
      <c r="M155" s="37">
        <v>36</v>
      </c>
      <c r="N155" s="37">
        <v>8</v>
      </c>
    </row>
    <row r="156" spans="1:14" ht="17.149999999999999" customHeight="1">
      <c r="A156" s="35" t="s">
        <v>123</v>
      </c>
      <c r="B156" s="33">
        <f t="shared" si="64"/>
        <v>2157</v>
      </c>
      <c r="C156" s="33">
        <f t="shared" si="65"/>
        <v>1001</v>
      </c>
      <c r="D156" s="33">
        <f t="shared" si="65"/>
        <v>1156</v>
      </c>
      <c r="E156" s="33">
        <f t="shared" ref="E156:E167" si="67">I156+N156+M156</f>
        <v>982</v>
      </c>
      <c r="F156" s="33">
        <f t="shared" si="66"/>
        <v>2138</v>
      </c>
      <c r="G156" s="36">
        <v>992</v>
      </c>
      <c r="H156" s="36">
        <v>1146</v>
      </c>
      <c r="I156" s="36">
        <v>967</v>
      </c>
      <c r="J156" s="33">
        <f t="shared" ref="J156:J167" si="68">SUM(K156:L156)</f>
        <v>19</v>
      </c>
      <c r="K156" s="36">
        <v>9</v>
      </c>
      <c r="L156" s="36">
        <v>10</v>
      </c>
      <c r="M156" s="37">
        <v>12</v>
      </c>
      <c r="N156" s="37">
        <v>3</v>
      </c>
    </row>
    <row r="157" spans="1:14" ht="17.149999999999999" customHeight="1">
      <c r="A157" s="35" t="s">
        <v>124</v>
      </c>
      <c r="B157" s="33">
        <f t="shared" si="64"/>
        <v>268</v>
      </c>
      <c r="C157" s="33">
        <f t="shared" si="65"/>
        <v>111</v>
      </c>
      <c r="D157" s="33">
        <f t="shared" si="65"/>
        <v>157</v>
      </c>
      <c r="E157" s="33">
        <f t="shared" si="67"/>
        <v>134</v>
      </c>
      <c r="F157" s="33">
        <f t="shared" si="66"/>
        <v>248</v>
      </c>
      <c r="G157" s="36">
        <v>110</v>
      </c>
      <c r="H157" s="36">
        <v>138</v>
      </c>
      <c r="I157" s="36">
        <v>115</v>
      </c>
      <c r="J157" s="33">
        <f t="shared" si="68"/>
        <v>20</v>
      </c>
      <c r="K157" s="36">
        <v>1</v>
      </c>
      <c r="L157" s="36">
        <v>19</v>
      </c>
      <c r="M157" s="37">
        <v>19</v>
      </c>
      <c r="N157" s="37">
        <v>0</v>
      </c>
    </row>
    <row r="158" spans="1:14" ht="17.149999999999999" customHeight="1">
      <c r="A158" s="35" t="s">
        <v>125</v>
      </c>
      <c r="B158" s="33">
        <f t="shared" si="64"/>
        <v>1</v>
      </c>
      <c r="C158" s="33">
        <f t="shared" si="65"/>
        <v>0</v>
      </c>
      <c r="D158" s="33">
        <f t="shared" si="65"/>
        <v>1</v>
      </c>
      <c r="E158" s="33">
        <f t="shared" si="67"/>
        <v>1</v>
      </c>
      <c r="F158" s="33">
        <f t="shared" si="66"/>
        <v>1</v>
      </c>
      <c r="G158" s="36">
        <v>0</v>
      </c>
      <c r="H158" s="36">
        <v>1</v>
      </c>
      <c r="I158" s="36">
        <v>1</v>
      </c>
      <c r="J158" s="33">
        <f t="shared" si="68"/>
        <v>0</v>
      </c>
      <c r="K158" s="36">
        <v>0</v>
      </c>
      <c r="L158" s="36">
        <v>0</v>
      </c>
      <c r="M158" s="37">
        <v>0</v>
      </c>
      <c r="N158" s="37">
        <v>0</v>
      </c>
    </row>
    <row r="159" spans="1:14" ht="17.149999999999999" customHeight="1">
      <c r="A159" s="35" t="s">
        <v>126</v>
      </c>
      <c r="B159" s="33">
        <f t="shared" si="64"/>
        <v>330</v>
      </c>
      <c r="C159" s="33">
        <f t="shared" si="65"/>
        <v>158</v>
      </c>
      <c r="D159" s="33">
        <f t="shared" si="65"/>
        <v>172</v>
      </c>
      <c r="E159" s="33">
        <f t="shared" si="67"/>
        <v>144</v>
      </c>
      <c r="F159" s="33">
        <f t="shared" si="66"/>
        <v>325</v>
      </c>
      <c r="G159" s="36">
        <v>158</v>
      </c>
      <c r="H159" s="36">
        <v>167</v>
      </c>
      <c r="I159" s="36">
        <v>139</v>
      </c>
      <c r="J159" s="33">
        <f t="shared" si="68"/>
        <v>5</v>
      </c>
      <c r="K159" s="36">
        <v>0</v>
      </c>
      <c r="L159" s="36">
        <v>5</v>
      </c>
      <c r="M159" s="37">
        <v>5</v>
      </c>
      <c r="N159" s="37">
        <v>0</v>
      </c>
    </row>
    <row r="160" spans="1:14" ht="17.149999999999999" customHeight="1">
      <c r="A160" s="35" t="s">
        <v>127</v>
      </c>
      <c r="B160" s="33">
        <f t="shared" si="64"/>
        <v>542</v>
      </c>
      <c r="C160" s="33">
        <f t="shared" si="65"/>
        <v>267</v>
      </c>
      <c r="D160" s="33">
        <f t="shared" si="65"/>
        <v>275</v>
      </c>
      <c r="E160" s="33">
        <f t="shared" si="67"/>
        <v>228</v>
      </c>
      <c r="F160" s="33">
        <f t="shared" si="66"/>
        <v>533</v>
      </c>
      <c r="G160" s="36">
        <v>260</v>
      </c>
      <c r="H160" s="36">
        <v>273</v>
      </c>
      <c r="I160" s="36">
        <v>223</v>
      </c>
      <c r="J160" s="33">
        <f t="shared" si="68"/>
        <v>9</v>
      </c>
      <c r="K160" s="36">
        <v>7</v>
      </c>
      <c r="L160" s="36">
        <v>2</v>
      </c>
      <c r="M160" s="37">
        <v>4</v>
      </c>
      <c r="N160" s="37">
        <v>1</v>
      </c>
    </row>
    <row r="161" spans="1:14" ht="17.149999999999999" customHeight="1">
      <c r="A161" s="35" t="s">
        <v>128</v>
      </c>
      <c r="B161" s="33">
        <f t="shared" si="64"/>
        <v>514</v>
      </c>
      <c r="C161" s="33">
        <f t="shared" si="65"/>
        <v>248</v>
      </c>
      <c r="D161" s="33">
        <f t="shared" si="65"/>
        <v>266</v>
      </c>
      <c r="E161" s="33">
        <f t="shared" si="67"/>
        <v>243</v>
      </c>
      <c r="F161" s="33">
        <f t="shared" si="66"/>
        <v>509</v>
      </c>
      <c r="G161" s="36">
        <v>245</v>
      </c>
      <c r="H161" s="36">
        <v>264</v>
      </c>
      <c r="I161" s="36">
        <v>239</v>
      </c>
      <c r="J161" s="33">
        <f t="shared" si="68"/>
        <v>5</v>
      </c>
      <c r="K161" s="36">
        <v>3</v>
      </c>
      <c r="L161" s="36">
        <v>2</v>
      </c>
      <c r="M161" s="37">
        <v>3</v>
      </c>
      <c r="N161" s="37">
        <v>1</v>
      </c>
    </row>
    <row r="162" spans="1:14" ht="17.149999999999999" customHeight="1">
      <c r="A162" s="35" t="s">
        <v>129</v>
      </c>
      <c r="B162" s="33">
        <f t="shared" si="64"/>
        <v>259</v>
      </c>
      <c r="C162" s="33">
        <f t="shared" si="65"/>
        <v>123</v>
      </c>
      <c r="D162" s="33">
        <f t="shared" si="65"/>
        <v>136</v>
      </c>
      <c r="E162" s="33">
        <f t="shared" si="67"/>
        <v>111</v>
      </c>
      <c r="F162" s="33">
        <f t="shared" si="66"/>
        <v>259</v>
      </c>
      <c r="G162" s="36">
        <v>123</v>
      </c>
      <c r="H162" s="36">
        <v>136</v>
      </c>
      <c r="I162" s="36">
        <v>111</v>
      </c>
      <c r="J162" s="33">
        <f t="shared" si="68"/>
        <v>0</v>
      </c>
      <c r="K162" s="36">
        <v>0</v>
      </c>
      <c r="L162" s="36">
        <v>0</v>
      </c>
      <c r="M162" s="37">
        <v>0</v>
      </c>
      <c r="N162" s="37">
        <v>0</v>
      </c>
    </row>
    <row r="163" spans="1:14" ht="17.149999999999999" customHeight="1">
      <c r="A163" s="35" t="s">
        <v>130</v>
      </c>
      <c r="B163" s="33">
        <f t="shared" si="64"/>
        <v>108</v>
      </c>
      <c r="C163" s="33">
        <f t="shared" si="65"/>
        <v>58</v>
      </c>
      <c r="D163" s="33">
        <f t="shared" si="65"/>
        <v>50</v>
      </c>
      <c r="E163" s="33">
        <f t="shared" si="67"/>
        <v>44</v>
      </c>
      <c r="F163" s="33">
        <f t="shared" si="66"/>
        <v>108</v>
      </c>
      <c r="G163" s="36">
        <v>58</v>
      </c>
      <c r="H163" s="36">
        <v>50</v>
      </c>
      <c r="I163" s="36">
        <v>44</v>
      </c>
      <c r="J163" s="33">
        <f t="shared" si="68"/>
        <v>0</v>
      </c>
      <c r="K163" s="36">
        <v>0</v>
      </c>
      <c r="L163" s="36">
        <v>0</v>
      </c>
      <c r="M163" s="37">
        <v>0</v>
      </c>
      <c r="N163" s="37">
        <v>0</v>
      </c>
    </row>
    <row r="164" spans="1:14" ht="17.149999999999999" customHeight="1">
      <c r="A164" s="35" t="s">
        <v>131</v>
      </c>
      <c r="B164" s="33">
        <f t="shared" si="64"/>
        <v>109</v>
      </c>
      <c r="C164" s="33">
        <f t="shared" si="65"/>
        <v>56</v>
      </c>
      <c r="D164" s="33">
        <f t="shared" si="65"/>
        <v>53</v>
      </c>
      <c r="E164" s="33">
        <f t="shared" si="67"/>
        <v>54</v>
      </c>
      <c r="F164" s="33">
        <f t="shared" si="66"/>
        <v>106</v>
      </c>
      <c r="G164" s="36">
        <v>53</v>
      </c>
      <c r="H164" s="36">
        <v>53</v>
      </c>
      <c r="I164" s="36">
        <v>51</v>
      </c>
      <c r="J164" s="33">
        <f t="shared" si="68"/>
        <v>3</v>
      </c>
      <c r="K164" s="36">
        <v>3</v>
      </c>
      <c r="L164" s="36">
        <v>0</v>
      </c>
      <c r="M164" s="37">
        <v>3</v>
      </c>
      <c r="N164" s="37">
        <v>0</v>
      </c>
    </row>
    <row r="165" spans="1:14" ht="17.149999999999999" customHeight="1">
      <c r="A165" s="35" t="s">
        <v>132</v>
      </c>
      <c r="B165" s="33">
        <f t="shared" si="64"/>
        <v>416</v>
      </c>
      <c r="C165" s="33">
        <f t="shared" si="65"/>
        <v>205</v>
      </c>
      <c r="D165" s="33">
        <f t="shared" si="65"/>
        <v>211</v>
      </c>
      <c r="E165" s="33">
        <f t="shared" si="67"/>
        <v>189</v>
      </c>
      <c r="F165" s="33">
        <f t="shared" si="66"/>
        <v>413</v>
      </c>
      <c r="G165" s="36">
        <v>204</v>
      </c>
      <c r="H165" s="36">
        <v>209</v>
      </c>
      <c r="I165" s="36">
        <v>186</v>
      </c>
      <c r="J165" s="33">
        <f t="shared" si="68"/>
        <v>3</v>
      </c>
      <c r="K165" s="36">
        <v>1</v>
      </c>
      <c r="L165" s="36">
        <v>2</v>
      </c>
      <c r="M165" s="37">
        <v>2</v>
      </c>
      <c r="N165" s="37">
        <v>1</v>
      </c>
    </row>
    <row r="166" spans="1:14" ht="17.149999999999999" customHeight="1">
      <c r="A166" s="35" t="s">
        <v>133</v>
      </c>
      <c r="B166" s="33">
        <f t="shared" si="64"/>
        <v>547</v>
      </c>
      <c r="C166" s="33">
        <f t="shared" si="65"/>
        <v>253</v>
      </c>
      <c r="D166" s="33">
        <f t="shared" si="65"/>
        <v>294</v>
      </c>
      <c r="E166" s="33">
        <f t="shared" si="67"/>
        <v>263</v>
      </c>
      <c r="F166" s="33">
        <f t="shared" si="66"/>
        <v>540</v>
      </c>
      <c r="G166" s="36">
        <v>246</v>
      </c>
      <c r="H166" s="36">
        <v>294</v>
      </c>
      <c r="I166" s="36">
        <v>256</v>
      </c>
      <c r="J166" s="33">
        <f t="shared" si="68"/>
        <v>7</v>
      </c>
      <c r="K166" s="36">
        <v>7</v>
      </c>
      <c r="L166" s="36">
        <v>0</v>
      </c>
      <c r="M166" s="37">
        <v>6</v>
      </c>
      <c r="N166" s="37">
        <v>1</v>
      </c>
    </row>
    <row r="167" spans="1:14" ht="17.149999999999999" customHeight="1">
      <c r="A167" s="35" t="s">
        <v>134</v>
      </c>
      <c r="B167" s="33">
        <f t="shared" si="64"/>
        <v>450</v>
      </c>
      <c r="C167" s="33">
        <f t="shared" si="65"/>
        <v>214</v>
      </c>
      <c r="D167" s="33">
        <f t="shared" si="65"/>
        <v>236</v>
      </c>
      <c r="E167" s="33">
        <f t="shared" si="67"/>
        <v>202</v>
      </c>
      <c r="F167" s="33">
        <f t="shared" si="66"/>
        <v>434</v>
      </c>
      <c r="G167" s="36">
        <v>210</v>
      </c>
      <c r="H167" s="36">
        <v>224</v>
      </c>
      <c r="I167" s="36">
        <v>191</v>
      </c>
      <c r="J167" s="33">
        <f t="shared" si="68"/>
        <v>16</v>
      </c>
      <c r="K167" s="36">
        <v>4</v>
      </c>
      <c r="L167" s="36">
        <v>12</v>
      </c>
      <c r="M167" s="37">
        <v>8</v>
      </c>
      <c r="N167" s="37">
        <v>3</v>
      </c>
    </row>
    <row r="168" spans="1:14" ht="15" customHeight="1" thickBot="1">
      <c r="A168" s="38" t="s">
        <v>30</v>
      </c>
      <c r="B168" s="38">
        <f t="shared" ref="B168:L168" si="69">SUM(B155:B167)</f>
        <v>9744</v>
      </c>
      <c r="C168" s="38">
        <f t="shared" si="69"/>
        <v>4596</v>
      </c>
      <c r="D168" s="38">
        <f t="shared" si="69"/>
        <v>5148</v>
      </c>
      <c r="E168" s="38">
        <f t="shared" si="69"/>
        <v>4551</v>
      </c>
      <c r="F168" s="38">
        <f t="shared" si="69"/>
        <v>9592</v>
      </c>
      <c r="G168" s="38">
        <f t="shared" si="69"/>
        <v>4523</v>
      </c>
      <c r="H168" s="38">
        <f t="shared" si="69"/>
        <v>5069</v>
      </c>
      <c r="I168" s="38">
        <f t="shared" si="69"/>
        <v>4435</v>
      </c>
      <c r="J168" s="38">
        <f t="shared" si="69"/>
        <v>152</v>
      </c>
      <c r="K168" s="38">
        <f>SUM(K155:K167)</f>
        <v>73</v>
      </c>
      <c r="L168" s="39">
        <f t="shared" si="69"/>
        <v>79</v>
      </c>
      <c r="M168" s="39">
        <f>SUM(M155:M167)</f>
        <v>98</v>
      </c>
      <c r="N168" s="39">
        <f>SUM(N155:N167)</f>
        <v>18</v>
      </c>
    </row>
    <row r="169" spans="1:14" ht="17.149999999999999" customHeight="1">
      <c r="A169" s="33" t="s">
        <v>135</v>
      </c>
      <c r="B169" s="33"/>
      <c r="C169" s="33"/>
      <c r="D169" s="33"/>
      <c r="E169" s="33"/>
      <c r="F169" s="33"/>
      <c r="G169" s="33"/>
      <c r="H169" s="33"/>
      <c r="I169" s="33"/>
      <c r="J169" s="33"/>
      <c r="K169" s="33"/>
      <c r="L169" s="33"/>
      <c r="M169" s="34"/>
      <c r="N169" s="34"/>
    </row>
    <row r="170" spans="1:14" ht="17.149999999999999" customHeight="1">
      <c r="A170" s="35" t="s">
        <v>136</v>
      </c>
      <c r="B170" s="33">
        <f>SUM(C170+D170)</f>
        <v>2081</v>
      </c>
      <c r="C170" s="33">
        <f t="shared" ref="C170:D174" si="70">SUM(G170+K170)</f>
        <v>902</v>
      </c>
      <c r="D170" s="33">
        <f t="shared" si="70"/>
        <v>1179</v>
      </c>
      <c r="E170" s="33">
        <f>I170+N170+M170</f>
        <v>1054</v>
      </c>
      <c r="F170" s="33">
        <f>SUM(G170:H170)</f>
        <v>2058</v>
      </c>
      <c r="G170" s="36">
        <v>890</v>
      </c>
      <c r="H170" s="36">
        <v>1168</v>
      </c>
      <c r="I170" s="36">
        <v>1039</v>
      </c>
      <c r="J170" s="33">
        <f>SUM(K170+L170)</f>
        <v>23</v>
      </c>
      <c r="K170" s="36">
        <v>12</v>
      </c>
      <c r="L170" s="36">
        <v>11</v>
      </c>
      <c r="M170" s="37">
        <v>10</v>
      </c>
      <c r="N170" s="37">
        <v>5</v>
      </c>
    </row>
    <row r="171" spans="1:14" ht="17.149999999999999" customHeight="1">
      <c r="A171" s="35" t="s">
        <v>137</v>
      </c>
      <c r="B171" s="33">
        <f>SUM(C171+D171)</f>
        <v>886</v>
      </c>
      <c r="C171" s="33">
        <f t="shared" si="70"/>
        <v>399</v>
      </c>
      <c r="D171" s="33">
        <f t="shared" si="70"/>
        <v>487</v>
      </c>
      <c r="E171" s="33">
        <f>I171+N171+M171</f>
        <v>390</v>
      </c>
      <c r="F171" s="33">
        <f>SUM(G171:H171)</f>
        <v>885</v>
      </c>
      <c r="G171" s="36">
        <v>399</v>
      </c>
      <c r="H171" s="36">
        <v>486</v>
      </c>
      <c r="I171" s="36">
        <v>389</v>
      </c>
      <c r="J171" s="33">
        <f>SUM(K171:L171)</f>
        <v>1</v>
      </c>
      <c r="K171" s="36">
        <v>0</v>
      </c>
      <c r="L171" s="36">
        <v>1</v>
      </c>
      <c r="M171" s="37">
        <v>0</v>
      </c>
      <c r="N171" s="37">
        <v>1</v>
      </c>
    </row>
    <row r="172" spans="1:14" ht="17.149999999999999" customHeight="1">
      <c r="A172" s="35" t="s">
        <v>138</v>
      </c>
      <c r="B172" s="33">
        <f>SUM(C172+D172)</f>
        <v>102</v>
      </c>
      <c r="C172" s="33">
        <f t="shared" si="70"/>
        <v>44</v>
      </c>
      <c r="D172" s="33">
        <f t="shared" si="70"/>
        <v>58</v>
      </c>
      <c r="E172" s="33">
        <f>I172+N172+M172</f>
        <v>56</v>
      </c>
      <c r="F172" s="33">
        <f>SUM(G172:H172)</f>
        <v>102</v>
      </c>
      <c r="G172" s="36">
        <v>44</v>
      </c>
      <c r="H172" s="36">
        <v>58</v>
      </c>
      <c r="I172" s="36">
        <v>56</v>
      </c>
      <c r="J172" s="33">
        <f>SUM(K172:L172)</f>
        <v>0</v>
      </c>
      <c r="K172" s="36">
        <v>0</v>
      </c>
      <c r="L172" s="36">
        <v>0</v>
      </c>
      <c r="M172" s="37">
        <v>0</v>
      </c>
      <c r="N172" s="37">
        <v>0</v>
      </c>
    </row>
    <row r="173" spans="1:14" ht="17.149999999999999" customHeight="1">
      <c r="A173" s="35" t="s">
        <v>139</v>
      </c>
      <c r="B173" s="33">
        <f>SUM(C173+D173)</f>
        <v>328</v>
      </c>
      <c r="C173" s="33">
        <f t="shared" si="70"/>
        <v>153</v>
      </c>
      <c r="D173" s="33">
        <f t="shared" si="70"/>
        <v>175</v>
      </c>
      <c r="E173" s="33">
        <f>I173+N173+M173</f>
        <v>145</v>
      </c>
      <c r="F173" s="33">
        <f>SUM(G173:H173)</f>
        <v>328</v>
      </c>
      <c r="G173" s="36">
        <v>153</v>
      </c>
      <c r="H173" s="36">
        <v>175</v>
      </c>
      <c r="I173" s="36">
        <v>145</v>
      </c>
      <c r="J173" s="33">
        <f>SUM(K173:L173)</f>
        <v>0</v>
      </c>
      <c r="K173" s="36">
        <v>0</v>
      </c>
      <c r="L173" s="36">
        <v>0</v>
      </c>
      <c r="M173" s="37">
        <v>0</v>
      </c>
      <c r="N173" s="37">
        <v>0</v>
      </c>
    </row>
    <row r="174" spans="1:14" ht="17.149999999999999" customHeight="1">
      <c r="A174" s="35" t="s">
        <v>140</v>
      </c>
      <c r="B174" s="33">
        <f>SUM(C174+D174)</f>
        <v>998</v>
      </c>
      <c r="C174" s="33">
        <f t="shared" si="70"/>
        <v>470</v>
      </c>
      <c r="D174" s="33">
        <f t="shared" si="70"/>
        <v>528</v>
      </c>
      <c r="E174" s="33">
        <f>I174+N174+M174</f>
        <v>453</v>
      </c>
      <c r="F174" s="33">
        <f>SUM(G174:H174)</f>
        <v>991</v>
      </c>
      <c r="G174" s="36">
        <v>464</v>
      </c>
      <c r="H174" s="36">
        <v>527</v>
      </c>
      <c r="I174" s="36">
        <v>446</v>
      </c>
      <c r="J174" s="33">
        <f>SUM(K174+L174)</f>
        <v>7</v>
      </c>
      <c r="K174" s="36">
        <v>6</v>
      </c>
      <c r="L174" s="36">
        <v>1</v>
      </c>
      <c r="M174" s="47">
        <v>6</v>
      </c>
      <c r="N174" s="47">
        <v>1</v>
      </c>
    </row>
    <row r="175" spans="1:14" ht="15" customHeight="1" thickBot="1">
      <c r="A175" s="38" t="s">
        <v>30</v>
      </c>
      <c r="B175" s="38">
        <f>SUM(B170:B174)</f>
        <v>4395</v>
      </c>
      <c r="C175" s="38">
        <f>SUM(C170:C174)</f>
        <v>1968</v>
      </c>
      <c r="D175" s="38">
        <f>SUM(D170:D174)</f>
        <v>2427</v>
      </c>
      <c r="E175" s="38">
        <f>SUM(E170:E174)</f>
        <v>2098</v>
      </c>
      <c r="F175" s="38">
        <f t="shared" ref="F175:L175" si="71">SUM(F170:F174)</f>
        <v>4364</v>
      </c>
      <c r="G175" s="38">
        <f t="shared" si="71"/>
        <v>1950</v>
      </c>
      <c r="H175" s="38">
        <f t="shared" si="71"/>
        <v>2414</v>
      </c>
      <c r="I175" s="38">
        <f>SUM(I170:I174)</f>
        <v>2075</v>
      </c>
      <c r="J175" s="38">
        <f t="shared" si="71"/>
        <v>31</v>
      </c>
      <c r="K175" s="38">
        <f t="shared" si="71"/>
        <v>18</v>
      </c>
      <c r="L175" s="39">
        <f t="shared" si="71"/>
        <v>13</v>
      </c>
      <c r="M175" s="39">
        <f>SUM(M170:M174)</f>
        <v>16</v>
      </c>
      <c r="N175" s="39">
        <f>SUM(N170:N174)</f>
        <v>7</v>
      </c>
    </row>
    <row r="176" spans="1:14" ht="17.149999999999999" customHeight="1" thickBot="1">
      <c r="A176" s="48" t="s">
        <v>17</v>
      </c>
      <c r="B176" s="19">
        <f t="shared" ref="B176:L176" si="72">SUM(B42+B46+B57+B66+B87+B112+B126+B134+B149+B168+B175)</f>
        <v>118556</v>
      </c>
      <c r="C176" s="19">
        <f t="shared" si="72"/>
        <v>56240</v>
      </c>
      <c r="D176" s="19">
        <f t="shared" si="72"/>
        <v>62316</v>
      </c>
      <c r="E176" s="19">
        <f t="shared" si="72"/>
        <v>56085</v>
      </c>
      <c r="F176" s="19">
        <f t="shared" si="72"/>
        <v>116921</v>
      </c>
      <c r="G176" s="19">
        <f t="shared" si="72"/>
        <v>55359</v>
      </c>
      <c r="H176" s="19">
        <f t="shared" si="72"/>
        <v>61562</v>
      </c>
      <c r="I176" s="19">
        <f>SUM(I42+I46+I57+I66+I87+I112+I126+I134+I149+I168+I175)</f>
        <v>54726</v>
      </c>
      <c r="J176" s="19">
        <f t="shared" si="72"/>
        <v>1635</v>
      </c>
      <c r="K176" s="19">
        <f t="shared" si="72"/>
        <v>881</v>
      </c>
      <c r="L176" s="19">
        <f t="shared" si="72"/>
        <v>754</v>
      </c>
      <c r="M176" s="49">
        <f>SUM(M42+M46+M57+M66+M87+M112+M126+M134+M149+M168+M175)</f>
        <v>1143</v>
      </c>
      <c r="N176" s="49">
        <f>SUM(N42+N46+N57+N66+N87+N112+N126+N134+N149+N168+N175)</f>
        <v>216</v>
      </c>
    </row>
    <row r="177" spans="1:15" ht="12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24"/>
    </row>
    <row r="178" spans="1:15" ht="18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24"/>
    </row>
    <row r="179" spans="1:15" ht="24" customHeight="1">
      <c r="A179" s="66" t="str">
        <f>"年齢別人口表"&amp;$O$2</f>
        <v>年齢別人口表（令和7年1月1日現在）</v>
      </c>
      <c r="B179" s="66"/>
      <c r="C179" s="66"/>
      <c r="D179" s="66"/>
      <c r="E179" s="66"/>
      <c r="F179" s="66"/>
      <c r="G179" s="50"/>
      <c r="H179" s="51"/>
      <c r="I179" s="51"/>
      <c r="J179" s="51"/>
      <c r="K179" s="51"/>
      <c r="L179" s="51"/>
      <c r="M179" s="51"/>
      <c r="N179" s="51"/>
      <c r="O179" s="51"/>
    </row>
    <row r="181" spans="1:15" ht="14.25" customHeight="1">
      <c r="A181" s="52" t="s">
        <v>154</v>
      </c>
      <c r="B181" s="52" t="s">
        <v>141</v>
      </c>
      <c r="C181" s="52">
        <v>1</v>
      </c>
      <c r="D181" s="52">
        <v>2</v>
      </c>
      <c r="E181" s="52">
        <v>3</v>
      </c>
      <c r="F181" s="52">
        <v>4</v>
      </c>
      <c r="G181" s="52">
        <v>5</v>
      </c>
      <c r="H181" s="52">
        <v>6</v>
      </c>
      <c r="I181" s="52">
        <v>7</v>
      </c>
      <c r="J181" s="52">
        <v>8</v>
      </c>
      <c r="K181" s="53">
        <v>9</v>
      </c>
      <c r="L181" s="54" t="s">
        <v>155</v>
      </c>
      <c r="M181" s="53" t="s">
        <v>156</v>
      </c>
      <c r="N181" s="54" t="s">
        <v>157</v>
      </c>
    </row>
    <row r="182" spans="1:15">
      <c r="A182" s="55" t="s">
        <v>158</v>
      </c>
      <c r="B182" s="56">
        <v>340</v>
      </c>
      <c r="C182" s="56">
        <v>357</v>
      </c>
      <c r="D182" s="56">
        <v>353</v>
      </c>
      <c r="E182" s="56">
        <v>421</v>
      </c>
      <c r="F182" s="56">
        <v>393</v>
      </c>
      <c r="G182" s="56">
        <v>430</v>
      </c>
      <c r="H182" s="56">
        <v>494</v>
      </c>
      <c r="I182" s="56">
        <v>456</v>
      </c>
      <c r="J182" s="56">
        <v>482</v>
      </c>
      <c r="K182" s="57">
        <v>466</v>
      </c>
      <c r="L182" s="58">
        <f>SUM(B182:F182)</f>
        <v>1864</v>
      </c>
      <c r="M182" s="58">
        <f>SUM(G182:K182)</f>
        <v>2328</v>
      </c>
      <c r="N182" s="58">
        <f>SUM(L182:M182)</f>
        <v>4192</v>
      </c>
    </row>
    <row r="183" spans="1:15">
      <c r="A183" s="59" t="s">
        <v>159</v>
      </c>
      <c r="B183" s="60">
        <v>382</v>
      </c>
      <c r="C183" s="60">
        <v>370</v>
      </c>
      <c r="D183" s="60">
        <v>387</v>
      </c>
      <c r="E183" s="60">
        <v>376</v>
      </c>
      <c r="F183" s="60">
        <v>385</v>
      </c>
      <c r="G183" s="60">
        <v>410</v>
      </c>
      <c r="H183" s="60">
        <v>424</v>
      </c>
      <c r="I183" s="60">
        <v>399</v>
      </c>
      <c r="J183" s="60">
        <v>475</v>
      </c>
      <c r="K183" s="61">
        <v>425</v>
      </c>
      <c r="L183" s="62">
        <f>SUM(B183:F183)</f>
        <v>1900</v>
      </c>
      <c r="M183" s="62">
        <f>SUM(G183:K183)</f>
        <v>2133</v>
      </c>
      <c r="N183" s="62">
        <f>SUM(L183:M183)</f>
        <v>4033</v>
      </c>
    </row>
    <row r="184" spans="1:15">
      <c r="A184" s="63" t="s">
        <v>152</v>
      </c>
      <c r="B184" s="64">
        <f>SUM(B182:B183)</f>
        <v>722</v>
      </c>
      <c r="C184" s="64">
        <f t="shared" ref="C184:K184" si="73">SUM(C182:C183)</f>
        <v>727</v>
      </c>
      <c r="D184" s="64">
        <f t="shared" si="73"/>
        <v>740</v>
      </c>
      <c r="E184" s="64">
        <f t="shared" si="73"/>
        <v>797</v>
      </c>
      <c r="F184" s="64">
        <f t="shared" si="73"/>
        <v>778</v>
      </c>
      <c r="G184" s="64">
        <f t="shared" si="73"/>
        <v>840</v>
      </c>
      <c r="H184" s="64">
        <f t="shared" si="73"/>
        <v>918</v>
      </c>
      <c r="I184" s="64">
        <f t="shared" si="73"/>
        <v>855</v>
      </c>
      <c r="J184" s="64">
        <f t="shared" si="73"/>
        <v>957</v>
      </c>
      <c r="K184" s="64">
        <f t="shared" si="73"/>
        <v>891</v>
      </c>
      <c r="L184" s="65">
        <f>SUM(B184:F184)</f>
        <v>3764</v>
      </c>
      <c r="M184" s="65">
        <f>SUM(G184:K184)</f>
        <v>4461</v>
      </c>
      <c r="N184" s="65">
        <f>SUM(L184:M184)</f>
        <v>8225</v>
      </c>
    </row>
    <row r="185" spans="1:15">
      <c r="A185" s="52" t="s">
        <v>154</v>
      </c>
      <c r="B185" s="52" t="s">
        <v>142</v>
      </c>
      <c r="C185" s="52">
        <v>11</v>
      </c>
      <c r="D185" s="52">
        <v>12</v>
      </c>
      <c r="E185" s="52">
        <v>13</v>
      </c>
      <c r="F185" s="52">
        <v>14</v>
      </c>
      <c r="G185" s="52">
        <v>15</v>
      </c>
      <c r="H185" s="52">
        <v>16</v>
      </c>
      <c r="I185" s="52">
        <v>17</v>
      </c>
      <c r="J185" s="52">
        <v>18</v>
      </c>
      <c r="K185" s="53">
        <v>19</v>
      </c>
      <c r="L185" s="54" t="s">
        <v>160</v>
      </c>
      <c r="M185" s="53" t="s">
        <v>161</v>
      </c>
      <c r="N185" s="54" t="s">
        <v>162</v>
      </c>
    </row>
    <row r="186" spans="1:15">
      <c r="A186" s="55" t="s">
        <v>163</v>
      </c>
      <c r="B186" s="56">
        <v>453</v>
      </c>
      <c r="C186" s="56">
        <v>497</v>
      </c>
      <c r="D186" s="56">
        <v>516</v>
      </c>
      <c r="E186" s="56">
        <v>528</v>
      </c>
      <c r="F186" s="56">
        <v>561</v>
      </c>
      <c r="G186" s="56">
        <v>540</v>
      </c>
      <c r="H186" s="56">
        <v>539</v>
      </c>
      <c r="I186" s="56">
        <v>550</v>
      </c>
      <c r="J186" s="56">
        <v>604</v>
      </c>
      <c r="K186" s="57">
        <v>551</v>
      </c>
      <c r="L186" s="58">
        <f>SUM(B186:F186)</f>
        <v>2555</v>
      </c>
      <c r="M186" s="58">
        <f>SUM(G186:K186)</f>
        <v>2784</v>
      </c>
      <c r="N186" s="58">
        <f>SUM(L186:M186)</f>
        <v>5339</v>
      </c>
    </row>
    <row r="187" spans="1:15">
      <c r="A187" s="59" t="s">
        <v>164</v>
      </c>
      <c r="B187" s="60">
        <v>517</v>
      </c>
      <c r="C187" s="60">
        <v>496</v>
      </c>
      <c r="D187" s="60">
        <v>485</v>
      </c>
      <c r="E187" s="60">
        <v>562</v>
      </c>
      <c r="F187" s="60">
        <v>489</v>
      </c>
      <c r="G187" s="60">
        <v>477</v>
      </c>
      <c r="H187" s="60">
        <v>556</v>
      </c>
      <c r="I187" s="60">
        <v>555</v>
      </c>
      <c r="J187" s="60">
        <v>531</v>
      </c>
      <c r="K187" s="61">
        <v>567</v>
      </c>
      <c r="L187" s="62">
        <f>SUM(B187:F187)</f>
        <v>2549</v>
      </c>
      <c r="M187" s="62">
        <f>SUM(G187:K187)</f>
        <v>2686</v>
      </c>
      <c r="N187" s="62">
        <f>SUM(L187:M187)</f>
        <v>5235</v>
      </c>
    </row>
    <row r="188" spans="1:15">
      <c r="A188" s="63" t="s">
        <v>152</v>
      </c>
      <c r="B188" s="64">
        <f>SUM(B186:B187)</f>
        <v>970</v>
      </c>
      <c r="C188" s="64">
        <f t="shared" ref="C188:K188" si="74">SUM(C186:C187)</f>
        <v>993</v>
      </c>
      <c r="D188" s="64">
        <f t="shared" si="74"/>
        <v>1001</v>
      </c>
      <c r="E188" s="64">
        <f t="shared" si="74"/>
        <v>1090</v>
      </c>
      <c r="F188" s="64">
        <f t="shared" si="74"/>
        <v>1050</v>
      </c>
      <c r="G188" s="64">
        <f t="shared" si="74"/>
        <v>1017</v>
      </c>
      <c r="H188" s="64">
        <f t="shared" si="74"/>
        <v>1095</v>
      </c>
      <c r="I188" s="64">
        <f t="shared" si="74"/>
        <v>1105</v>
      </c>
      <c r="J188" s="64">
        <f t="shared" si="74"/>
        <v>1135</v>
      </c>
      <c r="K188" s="64">
        <f t="shared" si="74"/>
        <v>1118</v>
      </c>
      <c r="L188" s="65">
        <f>SUM(B188:F188)</f>
        <v>5104</v>
      </c>
      <c r="M188" s="65">
        <f>SUM(G188:K188)</f>
        <v>5470</v>
      </c>
      <c r="N188" s="65">
        <f>SUM(L188:M188)</f>
        <v>10574</v>
      </c>
    </row>
    <row r="189" spans="1:15">
      <c r="A189" s="52" t="s">
        <v>154</v>
      </c>
      <c r="B189" s="52" t="s">
        <v>143</v>
      </c>
      <c r="C189" s="52">
        <v>21</v>
      </c>
      <c r="D189" s="52">
        <v>22</v>
      </c>
      <c r="E189" s="52">
        <v>23</v>
      </c>
      <c r="F189" s="52">
        <v>24</v>
      </c>
      <c r="G189" s="52">
        <v>25</v>
      </c>
      <c r="H189" s="52">
        <v>26</v>
      </c>
      <c r="I189" s="52">
        <v>27</v>
      </c>
      <c r="J189" s="52">
        <v>28</v>
      </c>
      <c r="K189" s="53">
        <v>29</v>
      </c>
      <c r="L189" s="54" t="s">
        <v>165</v>
      </c>
      <c r="M189" s="53" t="s">
        <v>166</v>
      </c>
      <c r="N189" s="54" t="s">
        <v>167</v>
      </c>
    </row>
    <row r="190" spans="1:15">
      <c r="A190" s="55" t="s">
        <v>163</v>
      </c>
      <c r="B190" s="56">
        <v>571</v>
      </c>
      <c r="C190" s="56">
        <v>645</v>
      </c>
      <c r="D190" s="56">
        <v>636</v>
      </c>
      <c r="E190" s="56">
        <v>618</v>
      </c>
      <c r="F190" s="56">
        <v>599</v>
      </c>
      <c r="G190" s="56">
        <v>602</v>
      </c>
      <c r="H190" s="56">
        <v>554</v>
      </c>
      <c r="I190" s="56">
        <v>565</v>
      </c>
      <c r="J190" s="56">
        <v>594</v>
      </c>
      <c r="K190" s="57">
        <v>562</v>
      </c>
      <c r="L190" s="58">
        <f>SUM(B190:F190)</f>
        <v>3069</v>
      </c>
      <c r="M190" s="58">
        <f>SUM(G190:K190)</f>
        <v>2877</v>
      </c>
      <c r="N190" s="58">
        <f>SUM(L190:M190)</f>
        <v>5946</v>
      </c>
    </row>
    <row r="191" spans="1:15">
      <c r="A191" s="59" t="s">
        <v>164</v>
      </c>
      <c r="B191" s="60">
        <v>576</v>
      </c>
      <c r="C191" s="60">
        <v>618</v>
      </c>
      <c r="D191" s="60">
        <v>620</v>
      </c>
      <c r="E191" s="60">
        <v>554</v>
      </c>
      <c r="F191" s="60">
        <v>628</v>
      </c>
      <c r="G191" s="60">
        <v>602</v>
      </c>
      <c r="H191" s="60">
        <v>621</v>
      </c>
      <c r="I191" s="60">
        <v>636</v>
      </c>
      <c r="J191" s="60">
        <v>574</v>
      </c>
      <c r="K191" s="61">
        <v>606</v>
      </c>
      <c r="L191" s="62">
        <f>SUM(B191:F191)</f>
        <v>2996</v>
      </c>
      <c r="M191" s="62">
        <f>SUM(G191:K191)</f>
        <v>3039</v>
      </c>
      <c r="N191" s="62">
        <f>SUM(L191:M191)</f>
        <v>6035</v>
      </c>
    </row>
    <row r="192" spans="1:15">
      <c r="A192" s="63" t="s">
        <v>152</v>
      </c>
      <c r="B192" s="64">
        <f>SUM(B190:B191)</f>
        <v>1147</v>
      </c>
      <c r="C192" s="64">
        <f t="shared" ref="C192:K192" si="75">SUM(C190:C191)</f>
        <v>1263</v>
      </c>
      <c r="D192" s="64">
        <f t="shared" si="75"/>
        <v>1256</v>
      </c>
      <c r="E192" s="64">
        <f t="shared" si="75"/>
        <v>1172</v>
      </c>
      <c r="F192" s="64">
        <f t="shared" si="75"/>
        <v>1227</v>
      </c>
      <c r="G192" s="64">
        <f t="shared" si="75"/>
        <v>1204</v>
      </c>
      <c r="H192" s="64">
        <f t="shared" si="75"/>
        <v>1175</v>
      </c>
      <c r="I192" s="64">
        <f t="shared" si="75"/>
        <v>1201</v>
      </c>
      <c r="J192" s="64">
        <f t="shared" si="75"/>
        <v>1168</v>
      </c>
      <c r="K192" s="64">
        <f t="shared" si="75"/>
        <v>1168</v>
      </c>
      <c r="L192" s="65">
        <f>SUM(B192:F192)</f>
        <v>6065</v>
      </c>
      <c r="M192" s="65">
        <f>SUM(G192:K192)</f>
        <v>5916</v>
      </c>
      <c r="N192" s="65">
        <f>SUM(L192:M192)</f>
        <v>11981</v>
      </c>
    </row>
    <row r="193" spans="1:17">
      <c r="A193" s="52" t="s">
        <v>154</v>
      </c>
      <c r="B193" s="52" t="s">
        <v>144</v>
      </c>
      <c r="C193" s="52">
        <v>31</v>
      </c>
      <c r="D193" s="52">
        <v>32</v>
      </c>
      <c r="E193" s="52">
        <v>33</v>
      </c>
      <c r="F193" s="52">
        <v>34</v>
      </c>
      <c r="G193" s="52">
        <v>35</v>
      </c>
      <c r="H193" s="52">
        <v>36</v>
      </c>
      <c r="I193" s="52">
        <v>37</v>
      </c>
      <c r="J193" s="52">
        <v>38</v>
      </c>
      <c r="K193" s="53">
        <v>39</v>
      </c>
      <c r="L193" s="54" t="s">
        <v>168</v>
      </c>
      <c r="M193" s="53" t="s">
        <v>169</v>
      </c>
      <c r="N193" s="54" t="s">
        <v>170</v>
      </c>
    </row>
    <row r="194" spans="1:17">
      <c r="A194" s="55" t="s">
        <v>163</v>
      </c>
      <c r="B194" s="56">
        <v>595</v>
      </c>
      <c r="C194" s="56">
        <v>570</v>
      </c>
      <c r="D194" s="56">
        <v>589</v>
      </c>
      <c r="E194" s="56">
        <v>582</v>
      </c>
      <c r="F194" s="56">
        <v>600</v>
      </c>
      <c r="G194" s="56">
        <v>616</v>
      </c>
      <c r="H194" s="56">
        <v>658</v>
      </c>
      <c r="I194" s="56">
        <v>629</v>
      </c>
      <c r="J194" s="56">
        <v>640</v>
      </c>
      <c r="K194" s="57">
        <v>602</v>
      </c>
      <c r="L194" s="58">
        <f>SUM(B194:F194)</f>
        <v>2936</v>
      </c>
      <c r="M194" s="58">
        <f>SUM(G194:K194)</f>
        <v>3145</v>
      </c>
      <c r="N194" s="58">
        <f>SUM(L194:M194)</f>
        <v>6081</v>
      </c>
    </row>
    <row r="195" spans="1:17">
      <c r="A195" s="59" t="s">
        <v>164</v>
      </c>
      <c r="B195" s="60">
        <v>605</v>
      </c>
      <c r="C195" s="60">
        <v>589</v>
      </c>
      <c r="D195" s="60">
        <v>597</v>
      </c>
      <c r="E195" s="60">
        <v>554</v>
      </c>
      <c r="F195" s="60">
        <v>600</v>
      </c>
      <c r="G195" s="60">
        <v>633</v>
      </c>
      <c r="H195" s="60">
        <v>601</v>
      </c>
      <c r="I195" s="60">
        <v>663</v>
      </c>
      <c r="J195" s="60">
        <v>653</v>
      </c>
      <c r="K195" s="61">
        <v>628</v>
      </c>
      <c r="L195" s="62">
        <f>SUM(B195:F195)</f>
        <v>2945</v>
      </c>
      <c r="M195" s="62">
        <f>SUM(G195:K195)</f>
        <v>3178</v>
      </c>
      <c r="N195" s="62">
        <f>SUM(L195:M195)</f>
        <v>6123</v>
      </c>
    </row>
    <row r="196" spans="1:17">
      <c r="A196" s="63" t="s">
        <v>152</v>
      </c>
      <c r="B196" s="64">
        <f>SUM(B194:B195)</f>
        <v>1200</v>
      </c>
      <c r="C196" s="64">
        <f t="shared" ref="C196:K196" si="76">SUM(C194:C195)</f>
        <v>1159</v>
      </c>
      <c r="D196" s="64">
        <f t="shared" si="76"/>
        <v>1186</v>
      </c>
      <c r="E196" s="64">
        <f t="shared" si="76"/>
        <v>1136</v>
      </c>
      <c r="F196" s="64">
        <f t="shared" si="76"/>
        <v>1200</v>
      </c>
      <c r="G196" s="64">
        <f t="shared" si="76"/>
        <v>1249</v>
      </c>
      <c r="H196" s="64">
        <f t="shared" si="76"/>
        <v>1259</v>
      </c>
      <c r="I196" s="64">
        <f t="shared" si="76"/>
        <v>1292</v>
      </c>
      <c r="J196" s="64">
        <f t="shared" si="76"/>
        <v>1293</v>
      </c>
      <c r="K196" s="64">
        <f t="shared" si="76"/>
        <v>1230</v>
      </c>
      <c r="L196" s="65">
        <f>SUM(B196:F196)</f>
        <v>5881</v>
      </c>
      <c r="M196" s="65">
        <f>SUM(G196:K196)</f>
        <v>6323</v>
      </c>
      <c r="N196" s="65">
        <f>SUM(L196:M196)</f>
        <v>12204</v>
      </c>
      <c r="O196" s="4" t="s">
        <v>197</v>
      </c>
      <c r="P196" s="4" t="s">
        <v>198</v>
      </c>
      <c r="Q196" s="4" t="s">
        <v>199</v>
      </c>
    </row>
    <row r="197" spans="1:17">
      <c r="A197" s="52" t="s">
        <v>154</v>
      </c>
      <c r="B197" s="52" t="s">
        <v>145</v>
      </c>
      <c r="C197" s="52">
        <v>41</v>
      </c>
      <c r="D197" s="52">
        <v>42</v>
      </c>
      <c r="E197" s="52">
        <v>43</v>
      </c>
      <c r="F197" s="52">
        <v>44</v>
      </c>
      <c r="G197" s="52">
        <v>45</v>
      </c>
      <c r="H197" s="52">
        <v>46</v>
      </c>
      <c r="I197" s="52">
        <v>47</v>
      </c>
      <c r="J197" s="52">
        <v>48</v>
      </c>
      <c r="K197" s="53">
        <v>49</v>
      </c>
      <c r="L197" s="54" t="s">
        <v>171</v>
      </c>
      <c r="M197" s="53" t="s">
        <v>172</v>
      </c>
      <c r="N197" s="54" t="s">
        <v>173</v>
      </c>
      <c r="O197" s="4">
        <f>N184+L188</f>
        <v>13329</v>
      </c>
      <c r="P197" s="4">
        <f>M188+N192+N196+N200+N204+L208</f>
        <v>70004</v>
      </c>
      <c r="Q197" s="4">
        <f>M208+N212+N216+N220+N224</f>
        <v>35223</v>
      </c>
    </row>
    <row r="198" spans="1:17">
      <c r="A198" s="55" t="s">
        <v>163</v>
      </c>
      <c r="B198" s="56">
        <v>647</v>
      </c>
      <c r="C198" s="56">
        <v>688</v>
      </c>
      <c r="D198" s="56">
        <v>684</v>
      </c>
      <c r="E198" s="56">
        <v>646</v>
      </c>
      <c r="F198" s="56">
        <v>707</v>
      </c>
      <c r="G198" s="56">
        <v>732</v>
      </c>
      <c r="H198" s="56">
        <v>804</v>
      </c>
      <c r="I198" s="56">
        <v>774</v>
      </c>
      <c r="J198" s="56">
        <v>830</v>
      </c>
      <c r="K198" s="57">
        <v>839</v>
      </c>
      <c r="L198" s="58">
        <f>SUM(B198:F198)</f>
        <v>3372</v>
      </c>
      <c r="M198" s="58">
        <f>SUM(G198:K198)</f>
        <v>3979</v>
      </c>
      <c r="N198" s="58">
        <f>SUM(L198:M198)</f>
        <v>7351</v>
      </c>
    </row>
    <row r="199" spans="1:17">
      <c r="A199" s="59" t="s">
        <v>164</v>
      </c>
      <c r="B199" s="60">
        <v>684</v>
      </c>
      <c r="C199" s="60">
        <v>638</v>
      </c>
      <c r="D199" s="60">
        <v>700</v>
      </c>
      <c r="E199" s="60">
        <v>686</v>
      </c>
      <c r="F199" s="60">
        <v>777</v>
      </c>
      <c r="G199" s="60">
        <v>778</v>
      </c>
      <c r="H199" s="60">
        <v>866</v>
      </c>
      <c r="I199" s="60">
        <v>834</v>
      </c>
      <c r="J199" s="60">
        <v>871</v>
      </c>
      <c r="K199" s="61">
        <v>920</v>
      </c>
      <c r="L199" s="62">
        <f>SUM(B199:F199)</f>
        <v>3485</v>
      </c>
      <c r="M199" s="62">
        <f>SUM(G199:K199)</f>
        <v>4269</v>
      </c>
      <c r="N199" s="62">
        <f>SUM(L199:M199)</f>
        <v>7754</v>
      </c>
    </row>
    <row r="200" spans="1:17">
      <c r="A200" s="63" t="s">
        <v>152</v>
      </c>
      <c r="B200" s="64">
        <f>SUM(B198:B199)</f>
        <v>1331</v>
      </c>
      <c r="C200" s="64">
        <f t="shared" ref="C200:K200" si="77">SUM(C198:C199)</f>
        <v>1326</v>
      </c>
      <c r="D200" s="64">
        <f t="shared" si="77"/>
        <v>1384</v>
      </c>
      <c r="E200" s="64">
        <f t="shared" si="77"/>
        <v>1332</v>
      </c>
      <c r="F200" s="64">
        <f t="shared" si="77"/>
        <v>1484</v>
      </c>
      <c r="G200" s="64">
        <f t="shared" si="77"/>
        <v>1510</v>
      </c>
      <c r="H200" s="64">
        <f t="shared" si="77"/>
        <v>1670</v>
      </c>
      <c r="I200" s="64">
        <f t="shared" si="77"/>
        <v>1608</v>
      </c>
      <c r="J200" s="64">
        <f t="shared" si="77"/>
        <v>1701</v>
      </c>
      <c r="K200" s="64">
        <f t="shared" si="77"/>
        <v>1759</v>
      </c>
      <c r="L200" s="65">
        <f>SUM(B200:F200)</f>
        <v>6857</v>
      </c>
      <c r="M200" s="65">
        <f>SUM(G200:K200)</f>
        <v>8248</v>
      </c>
      <c r="N200" s="65">
        <f>SUM(L200:M200)</f>
        <v>15105</v>
      </c>
    </row>
    <row r="201" spans="1:17">
      <c r="A201" s="52" t="s">
        <v>154</v>
      </c>
      <c r="B201" s="52" t="s">
        <v>146</v>
      </c>
      <c r="C201" s="52">
        <v>51</v>
      </c>
      <c r="D201" s="52">
        <v>52</v>
      </c>
      <c r="E201" s="52">
        <v>53</v>
      </c>
      <c r="F201" s="52">
        <v>54</v>
      </c>
      <c r="G201" s="52">
        <v>55</v>
      </c>
      <c r="H201" s="52">
        <v>56</v>
      </c>
      <c r="I201" s="52">
        <v>57</v>
      </c>
      <c r="J201" s="52">
        <v>58</v>
      </c>
      <c r="K201" s="53">
        <v>59</v>
      </c>
      <c r="L201" s="54" t="s">
        <v>174</v>
      </c>
      <c r="M201" s="53" t="s">
        <v>175</v>
      </c>
      <c r="N201" s="54" t="s">
        <v>176</v>
      </c>
    </row>
    <row r="202" spans="1:17">
      <c r="A202" s="55" t="s">
        <v>163</v>
      </c>
      <c r="B202" s="56">
        <v>936</v>
      </c>
      <c r="C202" s="56">
        <v>920</v>
      </c>
      <c r="D202" s="56">
        <v>975</v>
      </c>
      <c r="E202" s="56">
        <v>951</v>
      </c>
      <c r="F202" s="56">
        <v>930</v>
      </c>
      <c r="G202" s="56">
        <v>845</v>
      </c>
      <c r="H202" s="56">
        <v>860</v>
      </c>
      <c r="I202" s="56">
        <v>873</v>
      </c>
      <c r="J202" s="56">
        <v>580</v>
      </c>
      <c r="K202" s="57">
        <v>870</v>
      </c>
      <c r="L202" s="58">
        <f>SUM(B202:F202)</f>
        <v>4712</v>
      </c>
      <c r="M202" s="58">
        <f>SUM(G202:K202)</f>
        <v>4028</v>
      </c>
      <c r="N202" s="58">
        <f>SUM(L202:M202)</f>
        <v>8740</v>
      </c>
    </row>
    <row r="203" spans="1:17">
      <c r="A203" s="59" t="s">
        <v>164</v>
      </c>
      <c r="B203" s="60">
        <v>957</v>
      </c>
      <c r="C203" s="60">
        <v>966</v>
      </c>
      <c r="D203" s="60">
        <v>958</v>
      </c>
      <c r="E203" s="60">
        <v>1007</v>
      </c>
      <c r="F203" s="60">
        <v>999</v>
      </c>
      <c r="G203" s="60">
        <v>936</v>
      </c>
      <c r="H203" s="60">
        <v>940</v>
      </c>
      <c r="I203" s="60">
        <v>902</v>
      </c>
      <c r="J203" s="60">
        <v>684</v>
      </c>
      <c r="K203" s="61">
        <v>910</v>
      </c>
      <c r="L203" s="62">
        <f>SUM(B203:F203)</f>
        <v>4887</v>
      </c>
      <c r="M203" s="62">
        <f>SUM(G203:K203)</f>
        <v>4372</v>
      </c>
      <c r="N203" s="62">
        <f>SUM(L203:M203)</f>
        <v>9259</v>
      </c>
    </row>
    <row r="204" spans="1:17">
      <c r="A204" s="63" t="s">
        <v>152</v>
      </c>
      <c r="B204" s="64">
        <f>SUM(B202:B203)</f>
        <v>1893</v>
      </c>
      <c r="C204" s="64">
        <f t="shared" ref="C204:J204" si="78">SUM(C202:C203)</f>
        <v>1886</v>
      </c>
      <c r="D204" s="64">
        <f t="shared" si="78"/>
        <v>1933</v>
      </c>
      <c r="E204" s="64">
        <f t="shared" si="78"/>
        <v>1958</v>
      </c>
      <c r="F204" s="64">
        <f t="shared" si="78"/>
        <v>1929</v>
      </c>
      <c r="G204" s="64">
        <f t="shared" si="78"/>
        <v>1781</v>
      </c>
      <c r="H204" s="64">
        <f t="shared" si="78"/>
        <v>1800</v>
      </c>
      <c r="I204" s="64">
        <f t="shared" si="78"/>
        <v>1775</v>
      </c>
      <c r="J204" s="64">
        <f t="shared" si="78"/>
        <v>1264</v>
      </c>
      <c r="K204" s="64">
        <f>SUM(K202:K203)</f>
        <v>1780</v>
      </c>
      <c r="L204" s="65">
        <f>SUM(B204:F204)</f>
        <v>9599</v>
      </c>
      <c r="M204" s="65">
        <f>SUM(G204:K204)</f>
        <v>8400</v>
      </c>
      <c r="N204" s="65">
        <f>SUM(L204:M204)</f>
        <v>17999</v>
      </c>
    </row>
    <row r="205" spans="1:17">
      <c r="A205" s="52" t="s">
        <v>154</v>
      </c>
      <c r="B205" s="52" t="s">
        <v>147</v>
      </c>
      <c r="C205" s="52">
        <v>61</v>
      </c>
      <c r="D205" s="52">
        <v>62</v>
      </c>
      <c r="E205" s="52">
        <v>63</v>
      </c>
      <c r="F205" s="52">
        <v>64</v>
      </c>
      <c r="G205" s="52">
        <v>65</v>
      </c>
      <c r="H205" s="52">
        <v>66</v>
      </c>
      <c r="I205" s="52">
        <v>67</v>
      </c>
      <c r="J205" s="52">
        <v>68</v>
      </c>
      <c r="K205" s="53">
        <v>69</v>
      </c>
      <c r="L205" s="54" t="s">
        <v>177</v>
      </c>
      <c r="M205" s="53" t="s">
        <v>178</v>
      </c>
      <c r="N205" s="54" t="s">
        <v>179</v>
      </c>
    </row>
    <row r="206" spans="1:17">
      <c r="A206" s="55" t="s">
        <v>163</v>
      </c>
      <c r="B206" s="56">
        <v>768</v>
      </c>
      <c r="C206" s="56">
        <v>681</v>
      </c>
      <c r="D206" s="56">
        <v>690</v>
      </c>
      <c r="E206" s="56">
        <v>652</v>
      </c>
      <c r="F206" s="56">
        <v>584</v>
      </c>
      <c r="G206" s="56">
        <v>622</v>
      </c>
      <c r="H206" s="56">
        <v>660</v>
      </c>
      <c r="I206" s="56">
        <v>585</v>
      </c>
      <c r="J206" s="56">
        <v>600</v>
      </c>
      <c r="K206" s="57">
        <v>636</v>
      </c>
      <c r="L206" s="58">
        <f>SUM(B206:F206)</f>
        <v>3375</v>
      </c>
      <c r="M206" s="58">
        <f>SUM(G206:K206)</f>
        <v>3103</v>
      </c>
      <c r="N206" s="58">
        <f>SUM(L206:M206)</f>
        <v>6478</v>
      </c>
    </row>
    <row r="207" spans="1:17">
      <c r="A207" s="59" t="s">
        <v>164</v>
      </c>
      <c r="B207" s="60">
        <v>799</v>
      </c>
      <c r="C207" s="60">
        <v>805</v>
      </c>
      <c r="D207" s="60">
        <v>773</v>
      </c>
      <c r="E207" s="60">
        <v>748</v>
      </c>
      <c r="F207" s="60">
        <v>745</v>
      </c>
      <c r="G207" s="60">
        <v>725</v>
      </c>
      <c r="H207" s="60">
        <v>709</v>
      </c>
      <c r="I207" s="60">
        <v>676</v>
      </c>
      <c r="J207" s="60">
        <v>717</v>
      </c>
      <c r="K207" s="61">
        <v>664</v>
      </c>
      <c r="L207" s="62">
        <f>SUM(B207:F207)</f>
        <v>3870</v>
      </c>
      <c r="M207" s="62">
        <f>SUM(G207:K207)</f>
        <v>3491</v>
      </c>
      <c r="N207" s="62">
        <f>SUM(L207:M207)</f>
        <v>7361</v>
      </c>
    </row>
    <row r="208" spans="1:17">
      <c r="A208" s="63" t="s">
        <v>152</v>
      </c>
      <c r="B208" s="64">
        <f>SUM(B206:B207)</f>
        <v>1567</v>
      </c>
      <c r="C208" s="64">
        <f t="shared" ref="C208:K208" si="79">SUM(C206:C207)</f>
        <v>1486</v>
      </c>
      <c r="D208" s="64">
        <f t="shared" si="79"/>
        <v>1463</v>
      </c>
      <c r="E208" s="64">
        <f t="shared" si="79"/>
        <v>1400</v>
      </c>
      <c r="F208" s="64">
        <f t="shared" si="79"/>
        <v>1329</v>
      </c>
      <c r="G208" s="64">
        <f t="shared" si="79"/>
        <v>1347</v>
      </c>
      <c r="H208" s="64">
        <f t="shared" si="79"/>
        <v>1369</v>
      </c>
      <c r="I208" s="64">
        <f t="shared" si="79"/>
        <v>1261</v>
      </c>
      <c r="J208" s="64">
        <f t="shared" si="79"/>
        <v>1317</v>
      </c>
      <c r="K208" s="64">
        <f t="shared" si="79"/>
        <v>1300</v>
      </c>
      <c r="L208" s="65">
        <f>SUM(B208:F208)</f>
        <v>7245</v>
      </c>
      <c r="M208" s="65">
        <f>SUM(G208:K208)</f>
        <v>6594</v>
      </c>
      <c r="N208" s="65">
        <f>SUM(L208:M208)</f>
        <v>13839</v>
      </c>
    </row>
    <row r="209" spans="1:14">
      <c r="A209" s="52" t="s">
        <v>154</v>
      </c>
      <c r="B209" s="52" t="s">
        <v>148</v>
      </c>
      <c r="C209" s="52">
        <v>71</v>
      </c>
      <c r="D209" s="52">
        <v>72</v>
      </c>
      <c r="E209" s="52">
        <v>73</v>
      </c>
      <c r="F209" s="52">
        <v>74</v>
      </c>
      <c r="G209" s="52">
        <v>75</v>
      </c>
      <c r="H209" s="52">
        <v>76</v>
      </c>
      <c r="I209" s="52">
        <v>77</v>
      </c>
      <c r="J209" s="52">
        <v>78</v>
      </c>
      <c r="K209" s="53">
        <v>79</v>
      </c>
      <c r="L209" s="54" t="s">
        <v>180</v>
      </c>
      <c r="M209" s="53" t="s">
        <v>181</v>
      </c>
      <c r="N209" s="54" t="s">
        <v>182</v>
      </c>
    </row>
    <row r="210" spans="1:14">
      <c r="A210" s="55" t="s">
        <v>163</v>
      </c>
      <c r="B210" s="56">
        <v>632</v>
      </c>
      <c r="C210" s="56">
        <v>668</v>
      </c>
      <c r="D210" s="56">
        <v>730</v>
      </c>
      <c r="E210" s="56">
        <v>726</v>
      </c>
      <c r="F210" s="56">
        <v>757</v>
      </c>
      <c r="G210" s="56">
        <v>859</v>
      </c>
      <c r="H210" s="56">
        <v>853</v>
      </c>
      <c r="I210" s="56">
        <v>849</v>
      </c>
      <c r="J210" s="56">
        <v>538</v>
      </c>
      <c r="K210" s="57">
        <v>442</v>
      </c>
      <c r="L210" s="58">
        <f>SUM(B210:F210)</f>
        <v>3513</v>
      </c>
      <c r="M210" s="58">
        <f>SUM(G210:K210)</f>
        <v>3541</v>
      </c>
      <c r="N210" s="58">
        <f>SUM(L210:M210)</f>
        <v>7054</v>
      </c>
    </row>
    <row r="211" spans="1:14">
      <c r="A211" s="59" t="s">
        <v>164</v>
      </c>
      <c r="B211" s="60">
        <v>777</v>
      </c>
      <c r="C211" s="60">
        <v>786</v>
      </c>
      <c r="D211" s="60">
        <v>883</v>
      </c>
      <c r="E211" s="60">
        <v>839</v>
      </c>
      <c r="F211" s="60">
        <v>953</v>
      </c>
      <c r="G211" s="60">
        <v>1108</v>
      </c>
      <c r="H211" s="60">
        <v>1102</v>
      </c>
      <c r="I211" s="60">
        <v>1083</v>
      </c>
      <c r="J211" s="60">
        <v>698</v>
      </c>
      <c r="K211" s="61">
        <v>619</v>
      </c>
      <c r="L211" s="62">
        <f>SUM(B211:F211)</f>
        <v>4238</v>
      </c>
      <c r="M211" s="62">
        <f>SUM(G211:K211)</f>
        <v>4610</v>
      </c>
      <c r="N211" s="62">
        <f>SUM(L211:M211)</f>
        <v>8848</v>
      </c>
    </row>
    <row r="212" spans="1:14">
      <c r="A212" s="63" t="s">
        <v>152</v>
      </c>
      <c r="B212" s="64">
        <f t="shared" ref="B212:K212" si="80">SUM(B210:B211)</f>
        <v>1409</v>
      </c>
      <c r="C212" s="64">
        <f t="shared" si="80"/>
        <v>1454</v>
      </c>
      <c r="D212" s="64">
        <f t="shared" si="80"/>
        <v>1613</v>
      </c>
      <c r="E212" s="64">
        <f t="shared" si="80"/>
        <v>1565</v>
      </c>
      <c r="F212" s="64">
        <f t="shared" si="80"/>
        <v>1710</v>
      </c>
      <c r="G212" s="64">
        <f t="shared" si="80"/>
        <v>1967</v>
      </c>
      <c r="H212" s="64">
        <f t="shared" si="80"/>
        <v>1955</v>
      </c>
      <c r="I212" s="64">
        <f t="shared" si="80"/>
        <v>1932</v>
      </c>
      <c r="J212" s="64">
        <f t="shared" si="80"/>
        <v>1236</v>
      </c>
      <c r="K212" s="64">
        <f t="shared" si="80"/>
        <v>1061</v>
      </c>
      <c r="L212" s="65">
        <f>SUM(B212:F212)</f>
        <v>7751</v>
      </c>
      <c r="M212" s="65">
        <f>SUM(G212:K212)</f>
        <v>8151</v>
      </c>
      <c r="N212" s="65">
        <f>SUM(L212:M212)</f>
        <v>15902</v>
      </c>
    </row>
    <row r="213" spans="1:14">
      <c r="A213" s="52" t="s">
        <v>154</v>
      </c>
      <c r="B213" s="52" t="s">
        <v>149</v>
      </c>
      <c r="C213" s="52">
        <v>81</v>
      </c>
      <c r="D213" s="52">
        <v>82</v>
      </c>
      <c r="E213" s="52">
        <v>83</v>
      </c>
      <c r="F213" s="52">
        <v>84</v>
      </c>
      <c r="G213" s="52">
        <v>85</v>
      </c>
      <c r="H213" s="52">
        <v>86</v>
      </c>
      <c r="I213" s="52">
        <v>87</v>
      </c>
      <c r="J213" s="52">
        <v>88</v>
      </c>
      <c r="K213" s="53">
        <v>89</v>
      </c>
      <c r="L213" s="54" t="s">
        <v>183</v>
      </c>
      <c r="M213" s="53" t="s">
        <v>184</v>
      </c>
      <c r="N213" s="54" t="s">
        <v>185</v>
      </c>
    </row>
    <row r="214" spans="1:14">
      <c r="A214" s="55" t="s">
        <v>163</v>
      </c>
      <c r="B214" s="56">
        <v>581</v>
      </c>
      <c r="C214" s="56">
        <v>605</v>
      </c>
      <c r="D214" s="56">
        <v>549</v>
      </c>
      <c r="E214" s="56">
        <v>606</v>
      </c>
      <c r="F214" s="56">
        <v>502</v>
      </c>
      <c r="G214" s="56">
        <v>384</v>
      </c>
      <c r="H214" s="56">
        <v>320</v>
      </c>
      <c r="I214" s="56">
        <v>345</v>
      </c>
      <c r="J214" s="56">
        <v>279</v>
      </c>
      <c r="K214" s="57">
        <v>250</v>
      </c>
      <c r="L214" s="58">
        <f>SUM(B214:F214)</f>
        <v>2843</v>
      </c>
      <c r="M214" s="58">
        <f>SUM(G214:K214)</f>
        <v>1578</v>
      </c>
      <c r="N214" s="58">
        <f>SUM(L214:M214)</f>
        <v>4421</v>
      </c>
    </row>
    <row r="215" spans="1:14">
      <c r="A215" s="59" t="s">
        <v>164</v>
      </c>
      <c r="B215" s="60">
        <v>792</v>
      </c>
      <c r="C215" s="60">
        <v>845</v>
      </c>
      <c r="D215" s="60">
        <v>754</v>
      </c>
      <c r="E215" s="60">
        <v>772</v>
      </c>
      <c r="F215" s="60">
        <v>692</v>
      </c>
      <c r="G215" s="60">
        <v>509</v>
      </c>
      <c r="H215" s="60">
        <v>452</v>
      </c>
      <c r="I215" s="60">
        <v>483</v>
      </c>
      <c r="J215" s="60">
        <v>416</v>
      </c>
      <c r="K215" s="61">
        <v>392</v>
      </c>
      <c r="L215" s="62">
        <f>SUM(B215:F215)</f>
        <v>3855</v>
      </c>
      <c r="M215" s="62">
        <f>SUM(G215:K215)</f>
        <v>2252</v>
      </c>
      <c r="N215" s="62">
        <f>SUM(L215:M215)</f>
        <v>6107</v>
      </c>
    </row>
    <row r="216" spans="1:14">
      <c r="A216" s="63" t="s">
        <v>152</v>
      </c>
      <c r="B216" s="64">
        <f>SUM(B214:B215)</f>
        <v>1373</v>
      </c>
      <c r="C216" s="64">
        <f>SUM(C214:C215)</f>
        <v>1450</v>
      </c>
      <c r="D216" s="64">
        <f>SUM(D214:D215)</f>
        <v>1303</v>
      </c>
      <c r="E216" s="64">
        <f>SUM(E214:E215)</f>
        <v>1378</v>
      </c>
      <c r="F216" s="64">
        <f t="shared" ref="F216:K216" si="81">SUM(F214:F215)</f>
        <v>1194</v>
      </c>
      <c r="G216" s="64">
        <f t="shared" si="81"/>
        <v>893</v>
      </c>
      <c r="H216" s="64">
        <f t="shared" si="81"/>
        <v>772</v>
      </c>
      <c r="I216" s="64">
        <f t="shared" si="81"/>
        <v>828</v>
      </c>
      <c r="J216" s="64">
        <f t="shared" si="81"/>
        <v>695</v>
      </c>
      <c r="K216" s="64">
        <f t="shared" si="81"/>
        <v>642</v>
      </c>
      <c r="L216" s="65">
        <f>SUM(B216:F216)</f>
        <v>6698</v>
      </c>
      <c r="M216" s="65">
        <f>SUM(G216:K216)</f>
        <v>3830</v>
      </c>
      <c r="N216" s="65">
        <f>SUM(L216:M216)</f>
        <v>10528</v>
      </c>
    </row>
    <row r="217" spans="1:14">
      <c r="A217" s="52" t="s">
        <v>154</v>
      </c>
      <c r="B217" s="52" t="s">
        <v>150</v>
      </c>
      <c r="C217" s="52">
        <v>91</v>
      </c>
      <c r="D217" s="52">
        <v>92</v>
      </c>
      <c r="E217" s="52">
        <v>93</v>
      </c>
      <c r="F217" s="52">
        <v>94</v>
      </c>
      <c r="G217" s="52">
        <v>95</v>
      </c>
      <c r="H217" s="52">
        <v>96</v>
      </c>
      <c r="I217" s="52">
        <v>97</v>
      </c>
      <c r="J217" s="52">
        <v>98</v>
      </c>
      <c r="K217" s="53">
        <v>99</v>
      </c>
      <c r="L217" s="54" t="s">
        <v>186</v>
      </c>
      <c r="M217" s="53" t="s">
        <v>187</v>
      </c>
      <c r="N217" s="54" t="s">
        <v>188</v>
      </c>
    </row>
    <row r="218" spans="1:14">
      <c r="A218" s="55" t="s">
        <v>163</v>
      </c>
      <c r="B218" s="56">
        <v>160</v>
      </c>
      <c r="C218" s="56">
        <v>122</v>
      </c>
      <c r="D218" s="56">
        <v>121</v>
      </c>
      <c r="E218" s="56">
        <v>76</v>
      </c>
      <c r="F218" s="56">
        <v>50</v>
      </c>
      <c r="G218" s="56">
        <v>38</v>
      </c>
      <c r="H218" s="56">
        <v>22</v>
      </c>
      <c r="I218" s="56">
        <v>15</v>
      </c>
      <c r="J218" s="56">
        <v>14</v>
      </c>
      <c r="K218" s="57">
        <v>8</v>
      </c>
      <c r="L218" s="58">
        <f>SUM(B218:F218)</f>
        <v>529</v>
      </c>
      <c r="M218" s="58">
        <f>SUM(G218:K218)</f>
        <v>97</v>
      </c>
      <c r="N218" s="58">
        <f>SUM(L218:M218)</f>
        <v>626</v>
      </c>
    </row>
    <row r="219" spans="1:14">
      <c r="A219" s="59" t="s">
        <v>164</v>
      </c>
      <c r="B219" s="60">
        <v>293</v>
      </c>
      <c r="C219" s="60">
        <v>280</v>
      </c>
      <c r="D219" s="60">
        <v>239</v>
      </c>
      <c r="E219" s="60">
        <v>168</v>
      </c>
      <c r="F219" s="60">
        <v>149</v>
      </c>
      <c r="G219" s="60">
        <v>131</v>
      </c>
      <c r="H219" s="60">
        <v>95</v>
      </c>
      <c r="I219" s="60">
        <v>60</v>
      </c>
      <c r="J219" s="60">
        <v>43</v>
      </c>
      <c r="K219" s="61">
        <v>35</v>
      </c>
      <c r="L219" s="62">
        <f>SUM(B219:F219)</f>
        <v>1129</v>
      </c>
      <c r="M219" s="62">
        <f>SUM(G219:K219)</f>
        <v>364</v>
      </c>
      <c r="N219" s="62">
        <f>SUM(L219:M219)</f>
        <v>1493</v>
      </c>
    </row>
    <row r="220" spans="1:14">
      <c r="A220" s="63" t="s">
        <v>152</v>
      </c>
      <c r="B220" s="64">
        <f>SUM(B218:B219)</f>
        <v>453</v>
      </c>
      <c r="C220" s="64">
        <f t="shared" ref="C220:K220" si="82">SUM(C218:C219)</f>
        <v>402</v>
      </c>
      <c r="D220" s="64">
        <f t="shared" si="82"/>
        <v>360</v>
      </c>
      <c r="E220" s="64">
        <f t="shared" si="82"/>
        <v>244</v>
      </c>
      <c r="F220" s="64">
        <f>SUM(F218:F219)</f>
        <v>199</v>
      </c>
      <c r="G220" s="64">
        <f t="shared" si="82"/>
        <v>169</v>
      </c>
      <c r="H220" s="64">
        <f t="shared" si="82"/>
        <v>117</v>
      </c>
      <c r="I220" s="64">
        <f t="shared" si="82"/>
        <v>75</v>
      </c>
      <c r="J220" s="64">
        <f t="shared" si="82"/>
        <v>57</v>
      </c>
      <c r="K220" s="64">
        <f t="shared" si="82"/>
        <v>43</v>
      </c>
      <c r="L220" s="65">
        <f>SUM(B220:F220)</f>
        <v>1658</v>
      </c>
      <c r="M220" s="65">
        <f>SUM(G220:K220)</f>
        <v>461</v>
      </c>
      <c r="N220" s="65">
        <f>SUM(L220:M220)</f>
        <v>2119</v>
      </c>
    </row>
    <row r="221" spans="1:14">
      <c r="A221" s="52" t="s">
        <v>154</v>
      </c>
      <c r="B221" s="52" t="s">
        <v>151</v>
      </c>
      <c r="C221" s="52">
        <v>101</v>
      </c>
      <c r="D221" s="52">
        <v>102</v>
      </c>
      <c r="E221" s="52">
        <v>103</v>
      </c>
      <c r="F221" s="52">
        <v>104</v>
      </c>
      <c r="G221" s="52">
        <v>105</v>
      </c>
      <c r="H221" s="52">
        <v>106</v>
      </c>
      <c r="I221" s="52">
        <v>107</v>
      </c>
      <c r="J221" s="52">
        <v>108</v>
      </c>
      <c r="K221" s="53">
        <v>109</v>
      </c>
      <c r="L221" s="54" t="s">
        <v>189</v>
      </c>
      <c r="M221" s="53" t="s">
        <v>190</v>
      </c>
      <c r="N221" s="54" t="s">
        <v>191</v>
      </c>
    </row>
    <row r="222" spans="1:14" ht="14.25" customHeight="1">
      <c r="A222" s="55" t="s">
        <v>192</v>
      </c>
      <c r="B222" s="56">
        <v>6</v>
      </c>
      <c r="C222" s="56">
        <v>3</v>
      </c>
      <c r="D222" s="56">
        <v>0</v>
      </c>
      <c r="E222" s="56">
        <v>1</v>
      </c>
      <c r="F222" s="56">
        <v>1</v>
      </c>
      <c r="G222" s="56">
        <v>1</v>
      </c>
      <c r="H222" s="56">
        <v>0</v>
      </c>
      <c r="I222" s="56">
        <v>0</v>
      </c>
      <c r="J222" s="56">
        <v>0</v>
      </c>
      <c r="K222" s="57">
        <v>0</v>
      </c>
      <c r="L222" s="58">
        <f>SUM(B222:F222)</f>
        <v>11</v>
      </c>
      <c r="M222" s="58">
        <f>SUM(G222:K222)</f>
        <v>1</v>
      </c>
      <c r="N222" s="58">
        <f>SUM(L222:M222)</f>
        <v>12</v>
      </c>
    </row>
    <row r="223" spans="1:14">
      <c r="A223" s="59" t="s">
        <v>193</v>
      </c>
      <c r="B223" s="60">
        <v>26</v>
      </c>
      <c r="C223" s="60">
        <v>19</v>
      </c>
      <c r="D223" s="60">
        <v>15</v>
      </c>
      <c r="E223" s="60">
        <v>6</v>
      </c>
      <c r="F223" s="60">
        <v>2</v>
      </c>
      <c r="G223" s="60">
        <v>0</v>
      </c>
      <c r="H223" s="60">
        <v>0</v>
      </c>
      <c r="I223" s="60">
        <v>0</v>
      </c>
      <c r="J223" s="60">
        <v>0</v>
      </c>
      <c r="K223" s="61">
        <v>0</v>
      </c>
      <c r="L223" s="62">
        <f>SUM(B223:F223)</f>
        <v>68</v>
      </c>
      <c r="M223" s="62">
        <f>SUM(G223:K223)</f>
        <v>0</v>
      </c>
      <c r="N223" s="62">
        <f>SUM(L223:M223)</f>
        <v>68</v>
      </c>
    </row>
    <row r="224" spans="1:14">
      <c r="A224" s="63" t="s">
        <v>152</v>
      </c>
      <c r="B224" s="64">
        <f t="shared" ref="B224:K224" si="83">SUM(B222:B223)</f>
        <v>32</v>
      </c>
      <c r="C224" s="64">
        <f t="shared" si="83"/>
        <v>22</v>
      </c>
      <c r="D224" s="64">
        <f t="shared" si="83"/>
        <v>15</v>
      </c>
      <c r="E224" s="64">
        <f t="shared" si="83"/>
        <v>7</v>
      </c>
      <c r="F224" s="64">
        <f t="shared" si="83"/>
        <v>3</v>
      </c>
      <c r="G224" s="64">
        <f t="shared" si="83"/>
        <v>1</v>
      </c>
      <c r="H224" s="64">
        <f t="shared" si="83"/>
        <v>0</v>
      </c>
      <c r="I224" s="64">
        <f t="shared" si="83"/>
        <v>0</v>
      </c>
      <c r="J224" s="64">
        <f t="shared" si="83"/>
        <v>0</v>
      </c>
      <c r="K224" s="64">
        <f t="shared" si="83"/>
        <v>0</v>
      </c>
      <c r="L224" s="65">
        <f>SUM(B224:F224)</f>
        <v>79</v>
      </c>
      <c r="M224" s="65">
        <f>SUM(G224:K224)</f>
        <v>1</v>
      </c>
      <c r="N224" s="65">
        <f>SUM(L224:M224)</f>
        <v>80</v>
      </c>
    </row>
  </sheetData>
  <sheetProtection selectLockedCells="1"/>
  <mergeCells count="4">
    <mergeCell ref="A2:F2"/>
    <mergeCell ref="A26:F26"/>
    <mergeCell ref="A179:F179"/>
    <mergeCell ref="O2:P2"/>
  </mergeCells>
  <phoneticPr fontId="1"/>
  <pageMargins left="0.6692913385826772" right="0.27559055118110237" top="0.27559055118110237" bottom="0.19685039370078741" header="0.11811023622047245" footer="0.31496062992125984"/>
  <pageSetup paperSize="9" scale="88" orientation="landscape" r:id="rId1"/>
  <headerFooter alignWithMargins="0">
    <oddFooter xml:space="preserve">&amp;C&amp;P </oddFooter>
  </headerFooter>
  <rowBreaks count="5" manualBreakCount="5">
    <brk id="24" max="16383" man="1"/>
    <brk id="67" max="16383" man="1"/>
    <brk id="113" max="16383" man="1"/>
    <brk id="150" max="16383" man="1"/>
    <brk id="177" max="16383" man="1"/>
  </rowBreaks>
  <ignoredErrors>
    <ignoredError sqref="E7:E1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7.1.1</vt:lpstr>
      <vt:lpstr>'7.1.1'!Print_Area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n02231</dc:creator>
  <cp:lastModifiedBy>n72490</cp:lastModifiedBy>
  <cp:lastPrinted>2022-10-06T23:55:56Z</cp:lastPrinted>
  <dcterms:created xsi:type="dcterms:W3CDTF">1997-01-08T22:48:59Z</dcterms:created>
  <dcterms:modified xsi:type="dcterms:W3CDTF">2025-01-09T05:10:10Z</dcterms:modified>
</cp:coreProperties>
</file>